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ANGEL\ANALISIS_ISR_2018\PARA ACTUALIZAR\"/>
    </mc:Choice>
  </mc:AlternateContent>
  <bookViews>
    <workbookView xWindow="0" yWindow="0" windowWidth="23040" windowHeight="7680" firstSheet="1" activeTab="1"/>
  </bookViews>
  <sheets>
    <sheet name="TABLAS 18" sheetId="8" state="hidden" r:id="rId1"/>
    <sheet name="RECIBOS 2018" sheetId="2" r:id="rId2"/>
    <sheet name="DEPENDENCIAS" sheetId="7" state="hidden" r:id="rId3"/>
  </sheets>
  <functionGroups builtInGroupCount="18"/>
  <definedNames>
    <definedName name="_xlnm.Print_Area" localSheetId="1">'RECIBOS 2018'!$A$1:$F$47</definedName>
    <definedName name="DEPENDENCIAS">DEPENDENCIAS!$B$2:$B$101</definedName>
    <definedName name="IMPMENS10">#REF!</definedName>
    <definedName name="IMPMENS14">'TABLAS 18'!$B$7:$E$17</definedName>
    <definedName name="IMPQUIN10">#REF!</definedName>
    <definedName name="IMPQUIN14">'TABLAS 18'!$G$7:$J$17</definedName>
    <definedName name="IMPSEM10">#REF!</definedName>
    <definedName name="IMPSEM14">'TABLAS 18'!$L$7:$O$17</definedName>
    <definedName name="TCAL10">#REF!</definedName>
    <definedName name="TCAL14">'TABLAS 18'!$B$35:$C$36</definedName>
    <definedName name="TCAL18">'TABLAS 18'!$B$35:$B$36</definedName>
  </definedNames>
  <calcPr calcId="152511"/>
</workbook>
</file>

<file path=xl/calcChain.xml><?xml version="1.0" encoding="utf-8"?>
<calcChain xmlns="http://schemas.openxmlformats.org/spreadsheetml/2006/main">
  <c r="B26" i="2" l="1"/>
  <c r="E38" i="8" l="1"/>
  <c r="C44" i="8" l="1"/>
  <c r="E42" i="8"/>
  <c r="E44" i="8"/>
  <c r="D42" i="8"/>
  <c r="D44" i="8"/>
  <c r="C40" i="8"/>
  <c r="C41" i="8" s="1"/>
  <c r="C42" i="8"/>
  <c r="E40" i="8"/>
  <c r="E41" i="8" s="1"/>
  <c r="D40" i="8"/>
  <c r="D41" i="8" s="1"/>
  <c r="D43" i="8" l="1"/>
  <c r="D45" i="8" s="1"/>
  <c r="C36" i="8" s="1"/>
  <c r="C43" i="8"/>
  <c r="C45" i="8" s="1"/>
  <c r="C35" i="8" s="1"/>
  <c r="E20" i="2" s="1"/>
  <c r="E26" i="2" s="1"/>
  <c r="E28" i="2" s="1"/>
  <c r="A31" i="2" s="1"/>
  <c r="E43" i="8"/>
  <c r="E45" i="8" s="1"/>
  <c r="B31" i="2"/>
</calcChain>
</file>

<file path=xl/sharedStrings.xml><?xml version="1.0" encoding="utf-8"?>
<sst xmlns="http://schemas.openxmlformats.org/spreadsheetml/2006/main" count="289" uniqueCount="242">
  <si>
    <t>Semanal</t>
  </si>
  <si>
    <t>Quincenal</t>
  </si>
  <si>
    <t>Mensual</t>
  </si>
  <si>
    <t>RECIBO DE HONORARIOS</t>
  </si>
  <si>
    <t>MENSUAL</t>
  </si>
  <si>
    <t>QUINCENAL</t>
  </si>
  <si>
    <t>SEMANAL</t>
  </si>
  <si>
    <t>Nombre:</t>
  </si>
  <si>
    <t>RFC:</t>
  </si>
  <si>
    <t>CURP:</t>
  </si>
  <si>
    <t>Límite inferior</t>
  </si>
  <si>
    <t>Límite superior</t>
  </si>
  <si>
    <t>Cuota fija</t>
  </si>
  <si>
    <t>Por ciento para aplicarse sobre</t>
  </si>
  <si>
    <t xml:space="preserve">Por los servicios prestados </t>
  </si>
  <si>
    <t>del</t>
  </si>
  <si>
    <t>el excedente del límite inferior</t>
  </si>
  <si>
    <t>$</t>
  </si>
  <si>
    <t>%</t>
  </si>
  <si>
    <t>Periodo:</t>
  </si>
  <si>
    <t>Fecha de pago:</t>
  </si>
  <si>
    <t>INGRESOS</t>
  </si>
  <si>
    <t>DEDUCCIONES</t>
  </si>
  <si>
    <t>Concepto</t>
  </si>
  <si>
    <t>Importe</t>
  </si>
  <si>
    <t>Retencion ISR:</t>
  </si>
  <si>
    <t>Total ingresos</t>
  </si>
  <si>
    <t>Total deducciones</t>
  </si>
  <si>
    <t>Neto a pagar:</t>
  </si>
  <si>
    <t>estando conforme con los conceptos que en él aparecen especificados.</t>
  </si>
  <si>
    <t>EXCEDENTE</t>
  </si>
  <si>
    <t>LIM INF</t>
  </si>
  <si>
    <t>TASA</t>
  </si>
  <si>
    <t>IMP MARG</t>
  </si>
  <si>
    <t>ISR</t>
  </si>
  <si>
    <t>IM</t>
  </si>
  <si>
    <t>% IM</t>
  </si>
  <si>
    <t>SUB MARG</t>
  </si>
  <si>
    <t>CUOTA FIJA</t>
  </si>
  <si>
    <t>CUOT FIJA</t>
  </si>
  <si>
    <t>SUBSIDIO</t>
  </si>
  <si>
    <t>VALOR DE ENTRADA</t>
  </si>
  <si>
    <t>UNIVERSIDAD MICHOACANA DE SAN NICOLAS DE HIDALGO</t>
  </si>
  <si>
    <t>UMS300101KE8</t>
  </si>
  <si>
    <t>Vo.Bo.</t>
  </si>
  <si>
    <t xml:space="preserve"> </t>
  </si>
  <si>
    <t>CVE_DEP</t>
  </si>
  <si>
    <t>NOMBRE</t>
  </si>
  <si>
    <t>241</t>
  </si>
  <si>
    <t>242</t>
  </si>
  <si>
    <t>115</t>
  </si>
  <si>
    <t>244</t>
  </si>
  <si>
    <t>243</t>
  </si>
  <si>
    <t>252</t>
  </si>
  <si>
    <t>201</t>
  </si>
  <si>
    <t>FACULTAD DE INGENIERIA CIVIL</t>
  </si>
  <si>
    <t>202</t>
  </si>
  <si>
    <t>FACULTAD DE INGENIERIA ELECTRICA</t>
  </si>
  <si>
    <t>203</t>
  </si>
  <si>
    <t>204</t>
  </si>
  <si>
    <t>ESCUELA DE INGENIERIA MECANICA</t>
  </si>
  <si>
    <t>205</t>
  </si>
  <si>
    <t>ESCUELA DE INGENIERIA QUIMICA</t>
  </si>
  <si>
    <t>206</t>
  </si>
  <si>
    <t>FACULTAD DE ARQUITECTURA</t>
  </si>
  <si>
    <t>101</t>
  </si>
  <si>
    <t>COLEGIO DE SAN NICOLAS DE HIDALGO</t>
  </si>
  <si>
    <t>102</t>
  </si>
  <si>
    <t>103</t>
  </si>
  <si>
    <t>104</t>
  </si>
  <si>
    <t>105</t>
  </si>
  <si>
    <t>106</t>
  </si>
  <si>
    <t>107</t>
  </si>
  <si>
    <t>212</t>
  </si>
  <si>
    <t>FACULTAD DE BIOLOGIA</t>
  </si>
  <si>
    <t>233</t>
  </si>
  <si>
    <t>ESCUELA DE ECONOMIA</t>
  </si>
  <si>
    <t>221</t>
  </si>
  <si>
    <t>FACULTAD DE FILOSOFIA</t>
  </si>
  <si>
    <t>211</t>
  </si>
  <si>
    <t>222</t>
  </si>
  <si>
    <t>ESCUELA DE HISTORIA</t>
  </si>
  <si>
    <t>232</t>
  </si>
  <si>
    <t>231</t>
  </si>
  <si>
    <t>251</t>
  </si>
  <si>
    <t>253</t>
  </si>
  <si>
    <t>223</t>
  </si>
  <si>
    <t>508</t>
  </si>
  <si>
    <t>CENTRO CULTURAL UNIVERSITARIO</t>
  </si>
  <si>
    <t>413</t>
  </si>
  <si>
    <t>260</t>
  </si>
  <si>
    <t>DEPARTAMENTO DE IDIOMAS</t>
  </si>
  <si>
    <t>412</t>
  </si>
  <si>
    <t>CENTRO DE PSICOLOGIA Y PSICOMETRIA</t>
  </si>
  <si>
    <t>654</t>
  </si>
  <si>
    <t>610</t>
  </si>
  <si>
    <t>607</t>
  </si>
  <si>
    <t>CONTRALORIA</t>
  </si>
  <si>
    <t>405</t>
  </si>
  <si>
    <t>403</t>
  </si>
  <si>
    <t>402</t>
  </si>
  <si>
    <t>511</t>
  </si>
  <si>
    <t>DIRECCION DE SERVICIO SOCIAL.</t>
  </si>
  <si>
    <t>650</t>
  </si>
  <si>
    <t>DIRECCION DE PERSONAL</t>
  </si>
  <si>
    <t>657</t>
  </si>
  <si>
    <t>DEPARTAMENTO. DE COMPRAS</t>
  </si>
  <si>
    <t>655</t>
  </si>
  <si>
    <t>DIRECCION DE CONTABILIDAD</t>
  </si>
  <si>
    <t>502</t>
  </si>
  <si>
    <t>611</t>
  </si>
  <si>
    <t>609</t>
  </si>
  <si>
    <t>501</t>
  </si>
  <si>
    <t>SEC. DE DIFUSION CULTURAL Y EXT. UNIV.</t>
  </si>
  <si>
    <t>503</t>
  </si>
  <si>
    <t>653</t>
  </si>
  <si>
    <t>DIRECCION DE AUDITORIA INTERNA</t>
  </si>
  <si>
    <t>DIRECCION DE CONTROL ESCOLAR</t>
  </si>
  <si>
    <t>302</t>
  </si>
  <si>
    <t>301</t>
  </si>
  <si>
    <t>401</t>
  </si>
  <si>
    <t>601</t>
  </si>
  <si>
    <t>RECTORIA</t>
  </si>
  <si>
    <t>606</t>
  </si>
  <si>
    <t>SECRETARIA AUXILIAR</t>
  </si>
  <si>
    <t>602</t>
  </si>
  <si>
    <t>SECRETARIA GENERAL</t>
  </si>
  <si>
    <t>605</t>
  </si>
  <si>
    <t>TESORERIA</t>
  </si>
  <si>
    <t>303</t>
  </si>
  <si>
    <t>651</t>
  </si>
  <si>
    <t>ARCHIVO GENERAL</t>
  </si>
  <si>
    <t>505</t>
  </si>
  <si>
    <t>701</t>
  </si>
  <si>
    <t>SINDICATO DE PROFESORES DE LA U.M.</t>
  </si>
  <si>
    <t>702</t>
  </si>
  <si>
    <t>SINDICATO DE EMPLEADOS DE LA U.M.</t>
  </si>
  <si>
    <t>656</t>
  </si>
  <si>
    <t>652</t>
  </si>
  <si>
    <t>DIRECCION DE SERVICIOS GENERALES</t>
  </si>
  <si>
    <t>509</t>
  </si>
  <si>
    <t>EX-CONVENTO DE TIRIPETIO</t>
  </si>
  <si>
    <t>305</t>
  </si>
  <si>
    <t>304</t>
  </si>
  <si>
    <t>311</t>
  </si>
  <si>
    <t>604</t>
  </si>
  <si>
    <t>SECRETARIA ACADEMICA</t>
  </si>
  <si>
    <t>512</t>
  </si>
  <si>
    <t>603</t>
  </si>
  <si>
    <t>SECRETARIA ADMINISTRATIVA</t>
  </si>
  <si>
    <t>608</t>
  </si>
  <si>
    <t>DEPARTAMENTO JURIDICO</t>
  </si>
  <si>
    <t>312</t>
  </si>
  <si>
    <t>510</t>
  </si>
  <si>
    <t>GIMNASIO AUDITORIO DE USOS MULTIPLES</t>
  </si>
  <si>
    <t>504</t>
  </si>
  <si>
    <t>MUSEO DE HISTORIA NATURAL</t>
  </si>
  <si>
    <t>411</t>
  </si>
  <si>
    <t>PROG.NAC. DE PROF. DE MAT. EDUCATIVA</t>
  </si>
  <si>
    <t>306</t>
  </si>
  <si>
    <t>507</t>
  </si>
  <si>
    <t>404</t>
  </si>
  <si>
    <t>COORDINACION  DE POSGRADO</t>
  </si>
  <si>
    <t>TESORERIA    (CONVENIOS)</t>
  </si>
  <si>
    <t>313</t>
  </si>
  <si>
    <t>ARCHIVO HISTORICO DE LA UNIVERSIDAD</t>
  </si>
  <si>
    <t>658</t>
  </si>
  <si>
    <t>COORDINADORA FOMES</t>
  </si>
  <si>
    <t>406</t>
  </si>
  <si>
    <t>SECRETARIA ADMINISTRATIVA  SUPERVISION</t>
  </si>
  <si>
    <t>225</t>
  </si>
  <si>
    <t>LIC EN LENGUAS Y LITERATURAS HISPANICAS</t>
  </si>
  <si>
    <t>224</t>
  </si>
  <si>
    <t>LICENCIATURA EN PSICOLOGIA</t>
  </si>
  <si>
    <t>979</t>
  </si>
  <si>
    <t>CONVENIOS</t>
  </si>
  <si>
    <t>307</t>
  </si>
  <si>
    <t>SINDICATO DE EMPL DE LA U.M. (URUAPAN)</t>
  </si>
  <si>
    <t>308</t>
  </si>
  <si>
    <t>320</t>
  </si>
  <si>
    <t>UNIDAD PROF. DEL BALSAS HUETAMO</t>
  </si>
  <si>
    <t>FACULTAD DE MEDICINA 'DR. IGNACIO CHAVEZ'</t>
  </si>
  <si>
    <t>FACULTAD DE ODONTOLOGIA</t>
  </si>
  <si>
    <t>FACULTAD DE MED. VETERINARIA Y ZOO</t>
  </si>
  <si>
    <t>FACULTAD DE MED. VETERINARIA (U. POSTA)</t>
  </si>
  <si>
    <t>FACULTAD DE ODONTOLOGIA (POSGRADO)</t>
  </si>
  <si>
    <t>FACULTAD DE ING. EN TEC DE LA MADERA</t>
  </si>
  <si>
    <t>FACULTAD DE DERECHO Y CIENCIAS SOCIALES</t>
  </si>
  <si>
    <t>FACULTAD DE DERECHO Y CS  (POST-GRADO)</t>
  </si>
  <si>
    <t>ESCUELA DE ENFERMERIA NIV TECNICO</t>
  </si>
  <si>
    <t>ESCUELA DE QUIM. FARMACOBIOLOGIA</t>
  </si>
  <si>
    <t>ESCUELA PREP ING. PASCUAL ORTIZ RUBIO</t>
  </si>
  <si>
    <t>ESCUELA PREP JOSE MARIA MORELOS</t>
  </si>
  <si>
    <t>ESCUELA PREP ISAAC ARRIAGA</t>
  </si>
  <si>
    <t>ESCUELA PREP MELCHOR OCAMPO</t>
  </si>
  <si>
    <t>ESCUELA PREP LIC. EDUARDO RUIZ</t>
  </si>
  <si>
    <t>ESCUELA PREP GENERAL LAZARO CARDENAS</t>
  </si>
  <si>
    <t>ESCUELA DE AGROBIOLOGIA 'PTE. JUAREZ'</t>
  </si>
  <si>
    <t>ESCUELA POPULAR DE BELLAS ARTES</t>
  </si>
  <si>
    <t>ESCUELA DE ENFERMERIA NIV. LICENCIATURA</t>
  </si>
  <si>
    <t>ESCUELA DE CIENCIAS FISICO MATEMATICAS</t>
  </si>
  <si>
    <t>FACULTAD DE CONTADURIA Y CIENCIAS ADMINISTRATIVAS</t>
  </si>
  <si>
    <t>ESCUELA DE CIENCIAS AGROPECUARIAS DE APATZINGAN</t>
  </si>
  <si>
    <t>CENTRO DE DIDACTICA Y COMUNICACION EDUCATIVA</t>
  </si>
  <si>
    <t>COMISION DE COMPUTO Y PROCESO DE INF. UNIVERSITARIA</t>
  </si>
  <si>
    <t>COMISION DE PLANEACION UNIVERSITARIA</t>
  </si>
  <si>
    <t>COORDINACION DE INVESTIGACION CIENTIFICA</t>
  </si>
  <si>
    <t>COORDINACION DE LA DIV. DE CIENCIAS Y HUM.</t>
  </si>
  <si>
    <t>COORDINACION DE LA DIV. DE INGENIERIAS</t>
  </si>
  <si>
    <t>COORDINACION DEL BACHILLERATO</t>
  </si>
  <si>
    <t>COORDINACION GRAL. DE EDUCACION A DISTANCIA</t>
  </si>
  <si>
    <t>DIRECCION DE PATRIMONIO UNIVERSITARIO</t>
  </si>
  <si>
    <t>DIRECCION GENERAL DE BIBLIOTECAS</t>
  </si>
  <si>
    <t>INSTITUTO DE INV. METALURGICAS</t>
  </si>
  <si>
    <t>INSTITUTO DE INV. QUIMICO-BIOLOGICAS</t>
  </si>
  <si>
    <t>INSTITUTO DE FISICA Y MATEMATICAS</t>
  </si>
  <si>
    <t>INSTITUTO DE INV. AGROP. Y FORESTALES</t>
  </si>
  <si>
    <t>INSTITUTO DE INV. DE RECURSOS NATURALES</t>
  </si>
  <si>
    <t>INSTITUTO DE INV. HISTORICAS</t>
  </si>
  <si>
    <t>INSTITUTO DE INV. ECONOMICAS Y EMPRESARIALES</t>
  </si>
  <si>
    <t>INSTITUTO DE INVESTIGACIONES FILOSOFICAS</t>
  </si>
  <si>
    <t>CENTRO DE ESTUDIOS S/CULTURA NICOLAITA</t>
  </si>
  <si>
    <t>CENTRO DE ESTUDIOS S/CULTURA PURHEPECHA</t>
  </si>
  <si>
    <t>DEPARTAMENTO DE ASUNTOS ESTUDIANTILES</t>
  </si>
  <si>
    <t>DEPARTAMENTO DE EDITORIAL UNIVERSITARIA</t>
  </si>
  <si>
    <t>DEPARTAMENTO DE EDUCACION FISICA</t>
  </si>
  <si>
    <t>DEPARTAMENTO DE VINCULACION Y D. UNIVER.</t>
  </si>
  <si>
    <t>DEPARTAMENTO DE ASUNTOS ESTUDIANTILES  (URUAPAN)</t>
  </si>
  <si>
    <t>DIRECCION GENERAL DE BIBLIOTECAS (URUAPAN)</t>
  </si>
  <si>
    <t>LIBRERIA UNIVERSITARIA  URUAPAN</t>
  </si>
  <si>
    <t>LIBRERIA UNIVERSITARIA   MORELIA</t>
  </si>
  <si>
    <t/>
  </si>
  <si>
    <t>al</t>
  </si>
  <si>
    <t xml:space="preserve">                        Importe</t>
  </si>
  <si>
    <t>_____________________________________________</t>
  </si>
  <si>
    <t>AUTORIZA</t>
  </si>
  <si>
    <t>Recibí de la Universidad Michoacana de San Nicolás de Hidalgo, la cantidad de-------------------------------------------------------</t>
  </si>
  <si>
    <r>
      <t xml:space="preserve">5. </t>
    </r>
    <r>
      <rPr>
        <sz val="8"/>
        <color theme="1"/>
        <rFont val="Arial"/>
        <family val="2"/>
      </rPr>
      <t>Tarifa aplicable durante 2018 para el cálculo de los pagos provisionales mensuales.</t>
    </r>
  </si>
  <si>
    <t>4. Tarifa aplicable cuando hagan pagos que correspondan a un periodo de 15 días, correspondiente a 2018.</t>
  </si>
  <si>
    <t>2. Tarifa aplicable cuando hagan pagos que correspondan a un periodo de 7 días, correspondiente a 2018.</t>
  </si>
  <si>
    <t>01/01/2018</t>
  </si>
  <si>
    <t>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</si>
</sst>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\-\-\-\-\-\-\-\-\-\-\-\-\-\-\-\-\-\-\-\-\-\-\-\-\-\-\-\-\-\-\-\-\-\-\-\-\-\-\-\-_-&quot;$&quot;#,##0.00_-;\ 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164" fontId="0" fillId="2" borderId="2" xfId="0" applyNumberFormat="1" applyFill="1" applyBorder="1" applyProtection="1"/>
    <xf numFmtId="0" fontId="4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3" fontId="5" fillId="0" borderId="0" xfId="1" applyFont="1"/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NumberFormat="1"/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3" fontId="12" fillId="0" borderId="3" xfId="1" applyFont="1" applyBorder="1" applyAlignment="1">
      <alignment horizontal="right" vertical="top" wrapText="1"/>
    </xf>
    <xf numFmtId="0" fontId="12" fillId="0" borderId="3" xfId="0" applyFont="1" applyBorder="1" applyAlignment="1">
      <alignment horizontal="right" vertical="top" wrapText="1"/>
    </xf>
    <xf numFmtId="4" fontId="12" fillId="0" borderId="3" xfId="0" applyNumberFormat="1" applyFont="1" applyBorder="1" applyAlignment="1">
      <alignment horizontal="right" vertical="top" wrapText="1"/>
    </xf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readingOrder="2"/>
      <protection locked="0"/>
    </xf>
    <xf numFmtId="0" fontId="0" fillId="0" borderId="0" xfId="0" applyProtection="1"/>
    <xf numFmtId="0" fontId="0" fillId="2" borderId="0" xfId="0" applyFill="1" applyProtection="1"/>
    <xf numFmtId="0" fontId="0" fillId="2" borderId="2" xfId="0" applyFill="1" applyBorder="1" applyProtection="1"/>
    <xf numFmtId="0" fontId="0" fillId="2" borderId="0" xfId="0" applyFill="1" applyBorder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4" fontId="0" fillId="2" borderId="0" xfId="0" applyNumberFormat="1" applyFill="1" applyProtection="1"/>
    <xf numFmtId="164" fontId="0" fillId="2" borderId="0" xfId="0" applyNumberFormat="1" applyFill="1" applyAlignment="1" applyProtection="1">
      <alignment horizontal="right" indent="2"/>
    </xf>
    <xf numFmtId="0" fontId="0" fillId="2" borderId="0" xfId="0" applyFill="1" applyAlignment="1" applyProtection="1">
      <alignment horizontal="left" indent="1"/>
    </xf>
    <xf numFmtId="0" fontId="0" fillId="2" borderId="0" xfId="0" applyFill="1" applyBorder="1" applyAlignment="1" applyProtection="1"/>
    <xf numFmtId="1" fontId="0" fillId="0" borderId="0" xfId="0" applyNumberFormat="1"/>
    <xf numFmtId="0" fontId="0" fillId="2" borderId="0" xfId="0" applyFill="1" applyAlignment="1" applyProtection="1">
      <alignment horizontal="center"/>
    </xf>
    <xf numFmtId="43" fontId="10" fillId="2" borderId="2" xfId="1" applyNumberFormat="1" applyFont="1" applyFill="1" applyBorder="1" applyProtection="1"/>
    <xf numFmtId="165" fontId="7" fillId="0" borderId="0" xfId="0" applyNumberFormat="1" applyFont="1" applyAlignment="1" applyProtection="1">
      <alignment vertical="center" shrinkToFit="1"/>
    </xf>
    <xf numFmtId="43" fontId="3" fillId="0" borderId="0" xfId="1" applyFont="1" applyBorder="1" applyAlignment="1">
      <alignment horizontal="center" vertical="top" wrapText="1"/>
    </xf>
    <xf numFmtId="43" fontId="4" fillId="0" borderId="0" xfId="1" applyFont="1" applyBorder="1" applyAlignment="1">
      <alignment horizontal="right" vertical="top" wrapText="1"/>
    </xf>
    <xf numFmtId="43" fontId="3" fillId="0" borderId="0" xfId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3" fontId="5" fillId="0" borderId="0" xfId="1" applyFont="1" applyBorder="1"/>
    <xf numFmtId="4" fontId="3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13" fillId="0" borderId="0" xfId="0" applyNumberFormat="1" applyFont="1"/>
    <xf numFmtId="0" fontId="0" fillId="2" borderId="0" xfId="0" applyFill="1" applyProtection="1"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vertical="center" shrinkToFit="1"/>
    </xf>
    <xf numFmtId="43" fontId="10" fillId="2" borderId="0" xfId="1" applyFont="1" applyFill="1" applyBorder="1" applyProtection="1"/>
    <xf numFmtId="43" fontId="10" fillId="2" borderId="0" xfId="1" applyFont="1" applyFill="1" applyBorder="1" applyAlignment="1" applyProtection="1"/>
    <xf numFmtId="0" fontId="0" fillId="2" borderId="6" xfId="0" applyFill="1" applyBorder="1" applyAlignment="1" applyProtection="1">
      <alignment horizontal="center" shrinkToFit="1"/>
      <protection locked="0"/>
    </xf>
    <xf numFmtId="0" fontId="0" fillId="2" borderId="0" xfId="0" applyFill="1" applyAlignment="1" applyProtection="1">
      <alignment horizontal="center" shrinkToFit="1"/>
      <protection locked="0"/>
    </xf>
    <xf numFmtId="0" fontId="2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 vertical="center" shrinkToFit="1"/>
    </xf>
    <xf numFmtId="43" fontId="10" fillId="2" borderId="0" xfId="1" applyFont="1" applyFill="1" applyBorder="1" applyAlignment="1" applyProtection="1">
      <alignment horizontal="left" indent="2"/>
    </xf>
    <xf numFmtId="0" fontId="9" fillId="0" borderId="6" xfId="0" applyFont="1" applyBorder="1" applyAlignment="1" applyProtection="1">
      <alignment horizontal="left" wrapText="1"/>
    </xf>
    <xf numFmtId="43" fontId="10" fillId="2" borderId="0" xfId="1" applyFont="1" applyFill="1" applyBorder="1" applyProtection="1"/>
    <xf numFmtId="49" fontId="1" fillId="2" borderId="0" xfId="0" applyNumberFormat="1" applyFont="1" applyFill="1" applyAlignment="1" applyProtection="1"/>
    <xf numFmtId="49" fontId="8" fillId="2" borderId="0" xfId="0" applyNumberFormat="1" applyFont="1" applyFill="1" applyAlignment="1" applyProtection="1"/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shrinkToFit="1"/>
      <protection locked="0"/>
    </xf>
    <xf numFmtId="0" fontId="0" fillId="2" borderId="0" xfId="0" applyFill="1" applyAlignment="1" applyProtection="1">
      <alignment horizontal="center"/>
    </xf>
    <xf numFmtId="49" fontId="0" fillId="2" borderId="0" xfId="0" applyNumberForma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center"/>
    </xf>
    <xf numFmtId="43" fontId="10" fillId="2" borderId="2" xfId="1" applyFont="1" applyFill="1" applyBorder="1" applyProtection="1"/>
    <xf numFmtId="164" fontId="7" fillId="2" borderId="7" xfId="0" applyNumberFormat="1" applyFont="1" applyFill="1" applyBorder="1" applyAlignment="1" applyProtection="1">
      <alignment horizontal="right" indent="1"/>
    </xf>
    <xf numFmtId="49" fontId="9" fillId="0" borderId="0" xfId="0" applyNumberFormat="1" applyFon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4</xdr:col>
      <xdr:colOff>327660</xdr:colOff>
      <xdr:row>6</xdr:row>
      <xdr:rowOff>76200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76200"/>
          <a:ext cx="5212080" cy="1097280"/>
          <a:chOff x="1881" y="930"/>
          <a:chExt cx="7765" cy="1669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3703" y="930"/>
            <a:ext cx="5943" cy="1669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100" b="1" i="0" strike="noStrike">
                <a:solidFill>
                  <a:srgbClr val="000000"/>
                </a:solidFill>
                <a:latin typeface="Arial"/>
                <a:cs typeface="Arial"/>
              </a:rPr>
              <a:t>Universidad Michoacana de San Nicolás de Hidalgo</a:t>
            </a:r>
          </a:p>
          <a:p>
            <a:pPr algn="ctr" rtl="1">
              <a:defRPr sz="1000"/>
            </a:pPr>
            <a:endParaRPr lang="es-ES" sz="11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100" b="1" i="0" strike="noStrike">
                <a:solidFill>
                  <a:srgbClr val="000000"/>
                </a:solidFill>
                <a:latin typeface="Arial"/>
                <a:cs typeface="Arial"/>
              </a:rPr>
              <a:t>Sistema de Gestión de la Calidad</a:t>
            </a:r>
          </a:p>
          <a:p>
            <a:pPr algn="ctr" rtl="1">
              <a:defRPr sz="1000"/>
            </a:pPr>
            <a:endParaRPr lang="es-ES" sz="11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100" b="1" i="0" strike="noStrike">
                <a:solidFill>
                  <a:srgbClr val="000000"/>
                </a:solidFill>
                <a:latin typeface="Arial"/>
                <a:cs typeface="Arial"/>
              </a:rPr>
              <a:t>Recibo</a:t>
            </a:r>
          </a:p>
          <a:p>
            <a:pPr algn="l" rtl="1">
              <a:defRPr sz="1000"/>
            </a:pPr>
            <a:endParaRPr lang="es-ES" sz="11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3728" name="Picture 3" descr="CU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1117"/>
            <a:ext cx="1461" cy="14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228600</xdr:colOff>
      <xdr:row>0</xdr:row>
      <xdr:rowOff>76200</xdr:rowOff>
    </xdr:from>
    <xdr:to>
      <xdr:col>5</xdr:col>
      <xdr:colOff>1234440</xdr:colOff>
      <xdr:row>3</xdr:row>
      <xdr:rowOff>106680</xdr:rowOff>
    </xdr:to>
    <xdr:pic>
      <xdr:nvPicPr>
        <xdr:cNvPr id="3723" name="Picture 5" descr="Logo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76200"/>
          <a:ext cx="100584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188594</xdr:colOff>
      <xdr:row>3</xdr:row>
      <xdr:rowOff>106680</xdr:rowOff>
    </xdr:from>
    <xdr:to>
      <xdr:col>6</xdr:col>
      <xdr:colOff>57159</xdr:colOff>
      <xdr:row>7</xdr:row>
      <xdr:rowOff>85745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4886324" y="685800"/>
          <a:ext cx="1409700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Formulario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DCP_Fo_Reci</a:t>
          </a:r>
        </a:p>
        <a:p>
          <a:pPr algn="l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Versión: 001</a:t>
          </a:r>
        </a:p>
        <a:p>
          <a:pPr algn="l" rtl="1">
            <a:lnSpc>
              <a:spcPts val="900"/>
            </a:lnSpc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Emisión: 13/06/2008 </a:t>
          </a:r>
        </a:p>
        <a:p>
          <a:pPr algn="l" rtl="1">
            <a:lnSpc>
              <a:spcPts val="900"/>
            </a:lnSpc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5</xdr:col>
      <xdr:colOff>1447800</xdr:colOff>
      <xdr:row>4</xdr:row>
      <xdr:rowOff>123443</xdr:rowOff>
    </xdr:from>
    <xdr:to>
      <xdr:col>7</xdr:col>
      <xdr:colOff>329591</xdr:colOff>
      <xdr:row>6</xdr:row>
      <xdr:rowOff>11430</xdr:rowOff>
    </xdr:to>
    <xdr:sp macro="[0]!IMPRESION3" textlink="">
      <xdr:nvSpPr>
        <xdr:cNvPr id="7" name="6 Rectángulo redondeado"/>
        <xdr:cNvSpPr/>
      </xdr:nvSpPr>
      <xdr:spPr>
        <a:xfrm>
          <a:off x="6515100" y="893063"/>
          <a:ext cx="1114425" cy="268987"/>
        </a:xfrm>
        <a:prstGeom prst="round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IMPRIMIR</a:t>
          </a:r>
        </a:p>
      </xdr:txBody>
    </xdr:sp>
    <xdr:clientData fPrintsWithSheet="0"/>
  </xdr:twoCellAnchor>
  <xdr:twoCellAnchor editAs="absolute">
    <xdr:from>
      <xdr:col>5</xdr:col>
      <xdr:colOff>1438275</xdr:colOff>
      <xdr:row>2</xdr:row>
      <xdr:rowOff>97155</xdr:rowOff>
    </xdr:from>
    <xdr:to>
      <xdr:col>7</xdr:col>
      <xdr:colOff>339166</xdr:colOff>
      <xdr:row>3</xdr:row>
      <xdr:rowOff>163831</xdr:rowOff>
    </xdr:to>
    <xdr:sp macro="[0]!DATOS1" textlink="">
      <xdr:nvSpPr>
        <xdr:cNvPr id="8" name="7 Rectángulo redondeado"/>
        <xdr:cNvSpPr/>
      </xdr:nvSpPr>
      <xdr:spPr>
        <a:xfrm>
          <a:off x="6505575" y="485775"/>
          <a:ext cx="1133475" cy="257176"/>
        </a:xfrm>
        <a:prstGeom prst="round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DATOS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O55"/>
  <sheetViews>
    <sheetView topLeftCell="A33" workbookViewId="0">
      <selection activeCell="G38" sqref="G38"/>
    </sheetView>
  </sheetViews>
  <sheetFormatPr baseColWidth="10" defaultRowHeight="14.4" x14ac:dyDescent="0.3"/>
  <cols>
    <col min="2" max="2" width="12.5546875" customWidth="1"/>
    <col min="3" max="3" width="13.88671875" style="4" customWidth="1"/>
    <col min="4" max="4" width="14" style="4" customWidth="1"/>
    <col min="5" max="5" width="13.109375" customWidth="1"/>
    <col min="8" max="8" width="14.109375" style="4" bestFit="1" customWidth="1"/>
    <col min="9" max="9" width="11.44140625" style="4" customWidth="1"/>
    <col min="13" max="13" width="14.109375" style="4" bestFit="1" customWidth="1"/>
    <col min="14" max="14" width="11.44140625" style="4" customWidth="1"/>
  </cols>
  <sheetData>
    <row r="1" spans="2:15" x14ac:dyDescent="0.3">
      <c r="B1">
        <v>2018</v>
      </c>
    </row>
    <row r="2" spans="2:15" x14ac:dyDescent="0.3">
      <c r="B2" t="s">
        <v>4</v>
      </c>
      <c r="G2" t="s">
        <v>5</v>
      </c>
      <c r="L2" t="s">
        <v>6</v>
      </c>
    </row>
    <row r="3" spans="2:15" ht="34.5" customHeight="1" thickBot="1" x14ac:dyDescent="0.35">
      <c r="B3" t="s">
        <v>237</v>
      </c>
      <c r="G3" t="s">
        <v>238</v>
      </c>
      <c r="L3" t="s">
        <v>239</v>
      </c>
    </row>
    <row r="4" spans="2:15" ht="21" thickBot="1" x14ac:dyDescent="0.35">
      <c r="B4" s="13" t="s">
        <v>10</v>
      </c>
      <c r="C4" s="14" t="s">
        <v>11</v>
      </c>
      <c r="D4" s="14" t="s">
        <v>12</v>
      </c>
      <c r="E4" s="14" t="s">
        <v>13</v>
      </c>
      <c r="G4" s="13" t="s">
        <v>10</v>
      </c>
      <c r="H4" s="14" t="s">
        <v>11</v>
      </c>
      <c r="I4" s="14" t="s">
        <v>12</v>
      </c>
      <c r="J4" s="14" t="s">
        <v>13</v>
      </c>
      <c r="L4" s="13" t="s">
        <v>10</v>
      </c>
      <c r="M4" s="14" t="s">
        <v>11</v>
      </c>
      <c r="N4" s="14" t="s">
        <v>12</v>
      </c>
      <c r="O4" s="14" t="s">
        <v>13</v>
      </c>
    </row>
    <row r="5" spans="2:15" ht="20.399999999999999" x14ac:dyDescent="0.3">
      <c r="B5" s="8"/>
      <c r="C5" s="8"/>
      <c r="D5" s="8"/>
      <c r="E5" s="8" t="s">
        <v>16</v>
      </c>
      <c r="G5" s="8"/>
      <c r="H5" s="8"/>
      <c r="I5" s="8"/>
      <c r="J5" s="8" t="s">
        <v>16</v>
      </c>
      <c r="L5" s="8"/>
      <c r="M5" s="8"/>
      <c r="N5" s="8"/>
      <c r="O5" s="8" t="s">
        <v>16</v>
      </c>
    </row>
    <row r="6" spans="2:15" ht="15" thickBot="1" x14ac:dyDescent="0.35">
      <c r="B6" s="9" t="s">
        <v>17</v>
      </c>
      <c r="C6" s="9" t="s">
        <v>17</v>
      </c>
      <c r="D6" s="9" t="s">
        <v>17</v>
      </c>
      <c r="E6" s="9" t="s">
        <v>18</v>
      </c>
      <c r="G6" s="9" t="s">
        <v>17</v>
      </c>
      <c r="H6" s="9" t="s">
        <v>17</v>
      </c>
      <c r="I6" s="9" t="s">
        <v>17</v>
      </c>
      <c r="J6" s="9" t="s">
        <v>18</v>
      </c>
      <c r="L6" s="9" t="s">
        <v>17</v>
      </c>
      <c r="M6" s="9" t="s">
        <v>17</v>
      </c>
      <c r="N6" s="9" t="s">
        <v>17</v>
      </c>
      <c r="O6" s="9" t="s">
        <v>18</v>
      </c>
    </row>
    <row r="7" spans="2:15" ht="15" thickBot="1" x14ac:dyDescent="0.35">
      <c r="B7" s="11">
        <v>0.01</v>
      </c>
      <c r="C7" s="11">
        <v>578.52</v>
      </c>
      <c r="D7" s="11">
        <v>0</v>
      </c>
      <c r="E7" s="11">
        <v>1.92</v>
      </c>
      <c r="G7" s="11">
        <v>0.01</v>
      </c>
      <c r="H7" s="11">
        <v>285.45</v>
      </c>
      <c r="I7" s="11">
        <v>0</v>
      </c>
      <c r="J7" s="11">
        <v>1.92</v>
      </c>
      <c r="L7" s="11">
        <v>0.01</v>
      </c>
      <c r="M7" s="11">
        <v>133.21</v>
      </c>
      <c r="N7" s="11">
        <v>0</v>
      </c>
      <c r="O7" s="11">
        <v>1.92</v>
      </c>
    </row>
    <row r="8" spans="2:15" ht="15" thickBot="1" x14ac:dyDescent="0.35">
      <c r="B8" s="11">
        <v>578.53</v>
      </c>
      <c r="C8" s="12">
        <v>4910.18</v>
      </c>
      <c r="D8" s="11">
        <v>11.11</v>
      </c>
      <c r="E8" s="11">
        <v>6.4</v>
      </c>
      <c r="G8" s="11">
        <v>285.45999999999998</v>
      </c>
      <c r="H8" s="12">
        <v>2422.8000000000002</v>
      </c>
      <c r="I8" s="11">
        <v>5.55</v>
      </c>
      <c r="J8" s="11">
        <v>6.4</v>
      </c>
      <c r="L8" s="11">
        <v>133.22</v>
      </c>
      <c r="M8" s="11">
        <v>1130.6400000000001</v>
      </c>
      <c r="N8" s="11">
        <v>2.59</v>
      </c>
      <c r="O8" s="11">
        <v>6.4</v>
      </c>
    </row>
    <row r="9" spans="2:15" ht="15" thickBot="1" x14ac:dyDescent="0.35">
      <c r="B9" s="12">
        <v>4910.1899999999996</v>
      </c>
      <c r="C9" s="12">
        <v>8629.2000000000007</v>
      </c>
      <c r="D9" s="11">
        <v>288.33</v>
      </c>
      <c r="E9" s="11">
        <v>10.88</v>
      </c>
      <c r="G9" s="12">
        <v>2422.81</v>
      </c>
      <c r="H9" s="12">
        <v>4257.8999999999996</v>
      </c>
      <c r="I9" s="11">
        <v>142.19999999999999</v>
      </c>
      <c r="J9" s="11">
        <v>10.88</v>
      </c>
      <c r="L9" s="11">
        <v>1130.6500000000001</v>
      </c>
      <c r="M9" s="12">
        <v>1987.02</v>
      </c>
      <c r="N9" s="11">
        <v>66.36</v>
      </c>
      <c r="O9" s="11">
        <v>10.88</v>
      </c>
    </row>
    <row r="10" spans="2:15" ht="15" thickBot="1" x14ac:dyDescent="0.35">
      <c r="B10" s="12">
        <v>8629.2099999999991</v>
      </c>
      <c r="C10" s="12">
        <v>10031.07</v>
      </c>
      <c r="D10" s="11">
        <v>692.96</v>
      </c>
      <c r="E10" s="11">
        <v>16</v>
      </c>
      <c r="G10" s="12">
        <v>4257.91</v>
      </c>
      <c r="H10" s="12">
        <v>4949.55</v>
      </c>
      <c r="I10" s="11">
        <v>341.85</v>
      </c>
      <c r="J10" s="11">
        <v>16</v>
      </c>
      <c r="L10" s="12">
        <v>1987.03</v>
      </c>
      <c r="M10" s="12">
        <v>2309.79</v>
      </c>
      <c r="N10" s="11">
        <v>159.53</v>
      </c>
      <c r="O10" s="11">
        <v>16</v>
      </c>
    </row>
    <row r="11" spans="2:15" ht="15" thickBot="1" x14ac:dyDescent="0.35">
      <c r="B11" s="12">
        <v>10031.08</v>
      </c>
      <c r="C11" s="12">
        <v>12009.94</v>
      </c>
      <c r="D11" s="11">
        <v>917.26</v>
      </c>
      <c r="E11" s="11">
        <v>17.920000000000002</v>
      </c>
      <c r="G11" s="12">
        <v>4949.5600000000004</v>
      </c>
      <c r="H11" s="12">
        <v>5925.9</v>
      </c>
      <c r="I11" s="11">
        <v>452.55</v>
      </c>
      <c r="J11" s="11">
        <v>17.920000000000002</v>
      </c>
      <c r="L11" s="12">
        <v>2309.8000000000002</v>
      </c>
      <c r="M11" s="12">
        <v>2765.42</v>
      </c>
      <c r="N11" s="11">
        <v>211.19</v>
      </c>
      <c r="O11" s="11">
        <v>17.920000000000002</v>
      </c>
    </row>
    <row r="12" spans="2:15" ht="15" thickBot="1" x14ac:dyDescent="0.35">
      <c r="B12" s="12">
        <v>12009.95</v>
      </c>
      <c r="C12" s="12">
        <v>24222.31</v>
      </c>
      <c r="D12" s="11">
        <v>1271.8699999999999</v>
      </c>
      <c r="E12" s="11">
        <v>21.36</v>
      </c>
      <c r="G12" s="12">
        <v>5925.91</v>
      </c>
      <c r="H12" s="12">
        <v>11951.85</v>
      </c>
      <c r="I12" s="11">
        <v>627.6</v>
      </c>
      <c r="J12" s="11">
        <v>21.36</v>
      </c>
      <c r="L12" s="12">
        <v>2765.43</v>
      </c>
      <c r="M12" s="12">
        <v>5577.53</v>
      </c>
      <c r="N12" s="11">
        <v>292.88</v>
      </c>
      <c r="O12" s="11">
        <v>21.36</v>
      </c>
    </row>
    <row r="13" spans="2:15" ht="15" thickBot="1" x14ac:dyDescent="0.35">
      <c r="B13" s="12">
        <v>24222.32</v>
      </c>
      <c r="C13" s="12">
        <v>38177.69</v>
      </c>
      <c r="D13" s="12">
        <v>3880.44</v>
      </c>
      <c r="E13" s="11">
        <v>23.52</v>
      </c>
      <c r="G13" s="12">
        <v>11951.86</v>
      </c>
      <c r="H13" s="12">
        <v>18837.75</v>
      </c>
      <c r="I13" s="12">
        <v>1914.75</v>
      </c>
      <c r="J13" s="11">
        <v>23.52</v>
      </c>
      <c r="L13" s="12">
        <v>5577.54</v>
      </c>
      <c r="M13" s="12">
        <v>8790.9500000000007</v>
      </c>
      <c r="N13" s="11">
        <v>893.55</v>
      </c>
      <c r="O13" s="11">
        <v>23.52</v>
      </c>
    </row>
    <row r="14" spans="2:15" ht="15" thickBot="1" x14ac:dyDescent="0.35">
      <c r="B14" s="12">
        <v>38177.699999999997</v>
      </c>
      <c r="C14" s="10">
        <v>72887.5</v>
      </c>
      <c r="D14" s="12">
        <v>7162.74</v>
      </c>
      <c r="E14" s="11">
        <v>30</v>
      </c>
      <c r="G14" s="12">
        <v>18837.759999999998</v>
      </c>
      <c r="H14" s="10">
        <v>35964.300000000003</v>
      </c>
      <c r="I14" s="12">
        <v>3534.3</v>
      </c>
      <c r="J14" s="11">
        <v>30</v>
      </c>
      <c r="L14" s="12">
        <v>8790.9599999999991</v>
      </c>
      <c r="M14" s="10">
        <v>16783.34</v>
      </c>
      <c r="N14" s="12">
        <v>1649.34</v>
      </c>
      <c r="O14" s="11">
        <v>30</v>
      </c>
    </row>
    <row r="15" spans="2:15" ht="15" thickBot="1" x14ac:dyDescent="0.35">
      <c r="B15" s="12">
        <v>72887.509999999995</v>
      </c>
      <c r="C15" s="10">
        <v>97183.33</v>
      </c>
      <c r="D15" s="12">
        <v>17575.689999999999</v>
      </c>
      <c r="E15" s="11">
        <v>32</v>
      </c>
      <c r="G15" s="12">
        <v>35964.31</v>
      </c>
      <c r="H15" s="10">
        <v>47952.3</v>
      </c>
      <c r="I15" s="12">
        <v>8672.25</v>
      </c>
      <c r="J15" s="11">
        <v>32</v>
      </c>
      <c r="L15" s="12">
        <v>16783.349999999999</v>
      </c>
      <c r="M15" s="10">
        <v>22377.74</v>
      </c>
      <c r="N15" s="12">
        <v>4047.05</v>
      </c>
      <c r="O15" s="11">
        <v>32</v>
      </c>
    </row>
    <row r="16" spans="2:15" ht="15" thickBot="1" x14ac:dyDescent="0.35">
      <c r="B16" s="12">
        <v>97183.34</v>
      </c>
      <c r="C16" s="10">
        <v>291550</v>
      </c>
      <c r="D16" s="12">
        <v>25350.35</v>
      </c>
      <c r="E16" s="11">
        <v>34</v>
      </c>
      <c r="G16" s="12">
        <v>47952.31</v>
      </c>
      <c r="H16" s="10">
        <v>143856.9</v>
      </c>
      <c r="I16" s="12">
        <v>12508.35</v>
      </c>
      <c r="J16" s="11">
        <v>34</v>
      </c>
      <c r="L16" s="12">
        <v>22377.75</v>
      </c>
      <c r="M16" s="10">
        <v>67133.22</v>
      </c>
      <c r="N16" s="12">
        <v>5837.23</v>
      </c>
      <c r="O16" s="11">
        <v>34</v>
      </c>
    </row>
    <row r="17" spans="2:15" s="6" customFormat="1" ht="15" thickBot="1" x14ac:dyDescent="0.35">
      <c r="B17" s="12">
        <v>291550.01</v>
      </c>
      <c r="C17" s="12">
        <v>9999999999.9899998</v>
      </c>
      <c r="D17" s="11">
        <v>91435.02</v>
      </c>
      <c r="E17" s="11">
        <v>35</v>
      </c>
      <c r="G17" s="12">
        <v>143856.91</v>
      </c>
      <c r="H17" s="12">
        <v>9999999999.9899998</v>
      </c>
      <c r="I17" s="11">
        <v>45115.95</v>
      </c>
      <c r="J17" s="11">
        <v>35</v>
      </c>
      <c r="L17" s="12">
        <v>67133.23</v>
      </c>
      <c r="M17" s="12">
        <v>9999999999.9899998</v>
      </c>
      <c r="N17" s="12">
        <v>21054.11</v>
      </c>
      <c r="O17" s="11">
        <v>35</v>
      </c>
    </row>
    <row r="18" spans="2:15" s="6" customFormat="1" x14ac:dyDescent="0.3">
      <c r="B18" s="5"/>
      <c r="C18" s="33"/>
      <c r="D18" s="33"/>
      <c r="E18" s="5"/>
      <c r="G18" s="5"/>
      <c r="H18" s="33"/>
      <c r="I18" s="33"/>
      <c r="J18" s="5"/>
    </row>
    <row r="19" spans="2:15" s="6" customFormat="1" x14ac:dyDescent="0.3">
      <c r="B19" s="2"/>
      <c r="C19" s="34"/>
      <c r="D19" s="34"/>
      <c r="E19" s="2"/>
      <c r="G19" s="3"/>
      <c r="H19" s="35"/>
      <c r="I19" s="34"/>
      <c r="J19" s="3"/>
    </row>
    <row r="20" spans="2:15" s="6" customFormat="1" x14ac:dyDescent="0.3">
      <c r="B20" s="2"/>
      <c r="C20" s="34"/>
      <c r="D20" s="34"/>
      <c r="E20" s="2"/>
      <c r="G20" s="3"/>
      <c r="H20" s="35"/>
      <c r="I20" s="34"/>
      <c r="J20" s="3"/>
    </row>
    <row r="21" spans="2:15" s="6" customFormat="1" x14ac:dyDescent="0.3">
      <c r="B21" s="36"/>
      <c r="C21" s="34"/>
      <c r="D21" s="34"/>
      <c r="E21" s="2"/>
      <c r="G21" s="37"/>
      <c r="H21" s="35"/>
      <c r="I21" s="34"/>
      <c r="J21" s="3"/>
    </row>
    <row r="22" spans="2:15" s="6" customFormat="1" x14ac:dyDescent="0.3">
      <c r="B22" s="36"/>
      <c r="C22" s="34"/>
      <c r="D22" s="34"/>
      <c r="E22" s="2"/>
      <c r="G22" s="37"/>
      <c r="H22" s="35"/>
      <c r="I22" s="34"/>
      <c r="J22" s="3"/>
    </row>
    <row r="23" spans="2:15" s="6" customFormat="1" x14ac:dyDescent="0.3">
      <c r="B23" s="36"/>
      <c r="C23" s="34"/>
      <c r="D23" s="34"/>
      <c r="E23" s="2"/>
      <c r="G23" s="37"/>
      <c r="H23" s="35"/>
      <c r="I23" s="34"/>
      <c r="J23" s="3"/>
      <c r="L23" s="41"/>
      <c r="M23" s="41"/>
      <c r="N23" s="41"/>
      <c r="O23" s="41"/>
    </row>
    <row r="24" spans="2:15" s="6" customFormat="1" x14ac:dyDescent="0.3">
      <c r="B24" s="36"/>
      <c r="C24" s="34"/>
      <c r="D24" s="34"/>
      <c r="E24" s="2"/>
      <c r="G24" s="37"/>
      <c r="H24" s="35"/>
      <c r="I24" s="34"/>
      <c r="J24" s="3"/>
      <c r="L24"/>
      <c r="M24"/>
      <c r="N24" s="42"/>
      <c r="O24"/>
    </row>
    <row r="25" spans="2:15" s="6" customFormat="1" x14ac:dyDescent="0.3">
      <c r="B25" s="36"/>
      <c r="C25" s="34"/>
      <c r="D25" s="34"/>
      <c r="E25" s="2"/>
      <c r="G25" s="37"/>
      <c r="H25" s="35"/>
      <c r="I25" s="34"/>
      <c r="J25" s="3"/>
      <c r="L25" s="43"/>
      <c r="M25" s="43"/>
      <c r="N25" s="43"/>
      <c r="O25" s="43"/>
    </row>
    <row r="26" spans="2:15" s="6" customFormat="1" x14ac:dyDescent="0.3">
      <c r="B26" s="36"/>
      <c r="C26" s="34"/>
      <c r="D26" s="34"/>
      <c r="E26" s="2"/>
      <c r="G26" s="37"/>
      <c r="H26" s="35"/>
      <c r="I26" s="34"/>
      <c r="J26" s="3"/>
      <c r="L26" s="43"/>
      <c r="M26" s="43"/>
      <c r="N26" s="43"/>
      <c r="O26" s="43"/>
    </row>
    <row r="27" spans="2:15" s="6" customFormat="1" x14ac:dyDescent="0.3">
      <c r="B27" s="38"/>
      <c r="C27" s="39"/>
      <c r="D27" s="39"/>
      <c r="G27" s="40"/>
      <c r="H27" s="39"/>
      <c r="I27" s="39"/>
      <c r="L27" s="43"/>
      <c r="M27" s="43"/>
      <c r="N27" s="43"/>
      <c r="O27" s="43"/>
    </row>
    <row r="28" spans="2:15" s="6" customFormat="1" x14ac:dyDescent="0.3">
      <c r="B28" s="38"/>
      <c r="C28" s="39"/>
      <c r="D28" s="39"/>
      <c r="G28" s="40"/>
      <c r="H28" s="39"/>
      <c r="I28" s="39"/>
      <c r="L28" s="43"/>
      <c r="M28" s="43"/>
      <c r="N28" s="43"/>
      <c r="O28" s="43"/>
    </row>
    <row r="29" spans="2:15" s="6" customFormat="1" x14ac:dyDescent="0.3">
      <c r="B29" s="38"/>
      <c r="C29" s="39"/>
      <c r="D29" s="39"/>
      <c r="G29" s="40"/>
      <c r="H29" s="39"/>
      <c r="I29" s="39"/>
      <c r="L29" s="43"/>
      <c r="M29" s="43"/>
      <c r="N29" s="43"/>
      <c r="O29" s="43"/>
    </row>
    <row r="30" spans="2:15" x14ac:dyDescent="0.3">
      <c r="L30" s="43"/>
      <c r="M30" s="43"/>
      <c r="N30" s="43"/>
      <c r="O30" s="43"/>
    </row>
    <row r="31" spans="2:15" x14ac:dyDescent="0.3">
      <c r="L31" s="43"/>
      <c r="M31" s="43"/>
      <c r="N31" s="43"/>
      <c r="O31" s="43"/>
    </row>
    <row r="32" spans="2:15" x14ac:dyDescent="0.3">
      <c r="L32" s="43"/>
      <c r="M32" s="43"/>
      <c r="N32" s="43"/>
      <c r="O32" s="43"/>
    </row>
    <row r="33" spans="2:15" ht="14.25" customHeight="1" x14ac:dyDescent="0.3">
      <c r="L33" s="43"/>
      <c r="M33" s="43"/>
      <c r="N33" s="43"/>
      <c r="O33" s="43"/>
    </row>
    <row r="34" spans="2:15" ht="14.25" customHeight="1" x14ac:dyDescent="0.3">
      <c r="L34" s="43"/>
      <c r="M34" s="44"/>
      <c r="N34" s="43"/>
      <c r="O34" s="43"/>
    </row>
    <row r="35" spans="2:15" ht="14.25" customHeight="1" x14ac:dyDescent="0.3">
      <c r="B35" t="s">
        <v>2</v>
      </c>
      <c r="C35" s="4" t="e">
        <f>C45</f>
        <v>#N/A</v>
      </c>
    </row>
    <row r="36" spans="2:15" ht="14.25" customHeight="1" x14ac:dyDescent="0.3">
      <c r="B36" t="s">
        <v>1</v>
      </c>
      <c r="C36" s="4" t="e">
        <f>D45</f>
        <v>#N/A</v>
      </c>
    </row>
    <row r="37" spans="2:15" ht="14.25" customHeight="1" x14ac:dyDescent="0.3">
      <c r="B37" t="s">
        <v>0</v>
      </c>
    </row>
    <row r="38" spans="2:15" ht="14.25" customHeight="1" x14ac:dyDescent="0.3">
      <c r="C38" s="4" t="s">
        <v>41</v>
      </c>
      <c r="E38" s="4">
        <f>'RECIBOS 2018'!B26</f>
        <v>0</v>
      </c>
    </row>
    <row r="39" spans="2:15" ht="14.25" customHeight="1" x14ac:dyDescent="0.3">
      <c r="C39" t="s">
        <v>4</v>
      </c>
      <c r="D39" t="s">
        <v>5</v>
      </c>
      <c r="E39" t="s">
        <v>6</v>
      </c>
    </row>
    <row r="40" spans="2:15" ht="14.25" customHeight="1" x14ac:dyDescent="0.3">
      <c r="B40" s="4" t="s">
        <v>31</v>
      </c>
      <c r="C40" t="e">
        <f>LOOKUP($E$38,B7:B17)</f>
        <v>#N/A</v>
      </c>
      <c r="D40" t="e">
        <f>LOOKUP($E$38,G7:G17)</f>
        <v>#N/A</v>
      </c>
      <c r="E40" t="e">
        <f>LOOKUP($E$38,L7:L17)</f>
        <v>#N/A</v>
      </c>
      <c r="F40" s="4"/>
      <c r="G40" s="4"/>
      <c r="H40"/>
      <c r="I40"/>
      <c r="K40" s="4"/>
      <c r="L40" s="4"/>
      <c r="M40"/>
      <c r="N40"/>
    </row>
    <row r="41" spans="2:15" ht="14.25" customHeight="1" x14ac:dyDescent="0.3">
      <c r="B41" s="4" t="s">
        <v>30</v>
      </c>
      <c r="C41" s="7" t="e">
        <f>$E$38-C40</f>
        <v>#N/A</v>
      </c>
      <c r="D41" s="7" t="e">
        <f>$E$38-D40</f>
        <v>#N/A</v>
      </c>
      <c r="E41" s="7" t="e">
        <f>$E$38-E40</f>
        <v>#N/A</v>
      </c>
      <c r="F41" s="4"/>
      <c r="G41" s="4"/>
      <c r="H41"/>
      <c r="I41"/>
      <c r="K41" s="4"/>
      <c r="L41" s="4"/>
      <c r="M41"/>
      <c r="N41"/>
    </row>
    <row r="42" spans="2:15" ht="14.25" customHeight="1" x14ac:dyDescent="0.3">
      <c r="B42" s="4" t="s">
        <v>32</v>
      </c>
      <c r="C42" t="e">
        <f>(VLOOKUP($E$38,IMPMENS14,4,1))/100</f>
        <v>#N/A</v>
      </c>
      <c r="D42" t="e">
        <f>(VLOOKUP($E$38,IMPQUIN14,4,1))/100</f>
        <v>#N/A</v>
      </c>
      <c r="E42" t="e">
        <f>(VLOOKUP($E$38,IMPSEM14,4,1))/100</f>
        <v>#N/A</v>
      </c>
      <c r="F42" s="4"/>
      <c r="G42" s="4"/>
      <c r="H42"/>
      <c r="I42"/>
      <c r="K42" s="4"/>
      <c r="L42" s="4"/>
      <c r="M42"/>
      <c r="N42"/>
    </row>
    <row r="43" spans="2:15" ht="14.25" customHeight="1" x14ac:dyDescent="0.3">
      <c r="B43" s="4" t="s">
        <v>33</v>
      </c>
      <c r="C43" t="e">
        <f>C41*C42</f>
        <v>#N/A</v>
      </c>
      <c r="D43" t="e">
        <f>D41*D42</f>
        <v>#N/A</v>
      </c>
      <c r="E43" t="e">
        <f>E41*E42</f>
        <v>#N/A</v>
      </c>
      <c r="F43" s="4"/>
      <c r="G43" s="4"/>
      <c r="H43"/>
      <c r="I43"/>
      <c r="K43" s="4"/>
      <c r="L43" s="4"/>
      <c r="M43"/>
      <c r="N43"/>
    </row>
    <row r="44" spans="2:15" ht="14.25" customHeight="1" x14ac:dyDescent="0.3">
      <c r="B44" s="4" t="s">
        <v>39</v>
      </c>
      <c r="C44" t="e">
        <f>VLOOKUP($E$38,IMPMENS14,3,1)</f>
        <v>#N/A</v>
      </c>
      <c r="D44" t="e">
        <f>VLOOKUP($E$38,IMPQUIN14,3,1)</f>
        <v>#N/A</v>
      </c>
      <c r="E44" t="e">
        <f>VLOOKUP($E$38,IMPSEM14,3,1)</f>
        <v>#N/A</v>
      </c>
      <c r="F44" s="4"/>
      <c r="G44" s="4"/>
      <c r="H44"/>
      <c r="I44"/>
      <c r="K44" s="4"/>
      <c r="L44" s="4"/>
      <c r="M44"/>
      <c r="N44"/>
    </row>
    <row r="45" spans="2:15" ht="14.25" customHeight="1" x14ac:dyDescent="0.3">
      <c r="B45" s="4" t="s">
        <v>34</v>
      </c>
      <c r="C45" t="e">
        <f>ROUND(C43+C44,2)</f>
        <v>#N/A</v>
      </c>
      <c r="D45" t="e">
        <f>ROUND(D43+D44,2)</f>
        <v>#N/A</v>
      </c>
      <c r="E45" t="e">
        <f>ROUND(E43+E44,2)</f>
        <v>#N/A</v>
      </c>
      <c r="F45" s="4"/>
      <c r="G45" s="4"/>
      <c r="H45"/>
      <c r="I45"/>
      <c r="K45" s="4"/>
      <c r="L45" s="4"/>
      <c r="M45"/>
      <c r="N45"/>
    </row>
    <row r="46" spans="2:15" ht="14.25" customHeight="1" x14ac:dyDescent="0.3">
      <c r="B46" s="4"/>
      <c r="C46"/>
      <c r="D46"/>
      <c r="F46" s="4"/>
      <c r="G46" s="4"/>
      <c r="H46"/>
      <c r="I46"/>
      <c r="K46" s="4"/>
      <c r="L46" s="4"/>
      <c r="M46"/>
      <c r="N46"/>
    </row>
    <row r="47" spans="2:15" ht="14.25" customHeight="1" x14ac:dyDescent="0.3">
      <c r="B47" s="4" t="s">
        <v>31</v>
      </c>
      <c r="C47"/>
      <c r="D47"/>
      <c r="F47" s="4"/>
      <c r="G47" s="4"/>
      <c r="H47"/>
      <c r="I47"/>
      <c r="K47" s="4"/>
      <c r="L47" s="4"/>
      <c r="M47"/>
      <c r="N47"/>
    </row>
    <row r="48" spans="2:15" ht="14.25" customHeight="1" x14ac:dyDescent="0.3">
      <c r="B48" s="4" t="s">
        <v>30</v>
      </c>
      <c r="C48"/>
      <c r="D48"/>
      <c r="F48" s="4"/>
      <c r="G48" s="4"/>
      <c r="H48"/>
      <c r="I48"/>
      <c r="K48" s="4"/>
      <c r="L48" s="4"/>
      <c r="M48"/>
      <c r="N48"/>
    </row>
    <row r="49" spans="2:14" ht="14.25" customHeight="1" x14ac:dyDescent="0.3">
      <c r="B49" s="4" t="s">
        <v>32</v>
      </c>
      <c r="C49"/>
      <c r="D49"/>
      <c r="F49" s="4"/>
      <c r="G49" s="4"/>
      <c r="H49"/>
      <c r="I49"/>
      <c r="K49" s="4"/>
      <c r="L49" s="4"/>
      <c r="M49"/>
      <c r="N49"/>
    </row>
    <row r="50" spans="2:14" ht="14.25" customHeight="1" x14ac:dyDescent="0.3">
      <c r="B50" s="4" t="s">
        <v>35</v>
      </c>
      <c r="C50"/>
      <c r="D50"/>
      <c r="F50" s="4"/>
      <c r="G50" s="4"/>
      <c r="H50"/>
      <c r="I50"/>
      <c r="K50" s="4"/>
      <c r="L50" s="4"/>
      <c r="M50"/>
      <c r="N50"/>
    </row>
    <row r="51" spans="2:14" ht="14.25" customHeight="1" x14ac:dyDescent="0.3">
      <c r="B51" s="4" t="s">
        <v>36</v>
      </c>
      <c r="C51"/>
      <c r="D51"/>
      <c r="F51" s="4"/>
      <c r="G51" s="4"/>
      <c r="H51"/>
      <c r="I51"/>
      <c r="K51" s="4"/>
      <c r="L51" s="4"/>
      <c r="M51"/>
      <c r="N51"/>
    </row>
    <row r="52" spans="2:14" ht="14.25" customHeight="1" x14ac:dyDescent="0.3">
      <c r="B52" s="4" t="s">
        <v>37</v>
      </c>
      <c r="C52"/>
      <c r="D52"/>
      <c r="F52" s="4"/>
      <c r="G52" s="4"/>
      <c r="H52"/>
      <c r="I52"/>
      <c r="K52" s="4"/>
      <c r="L52" s="4"/>
      <c r="M52"/>
      <c r="N52"/>
    </row>
    <row r="53" spans="2:14" ht="14.25" customHeight="1" x14ac:dyDescent="0.3">
      <c r="B53" s="4" t="s">
        <v>38</v>
      </c>
      <c r="C53"/>
      <c r="D53"/>
      <c r="F53" s="4"/>
      <c r="G53" s="4"/>
      <c r="H53"/>
      <c r="I53"/>
      <c r="K53" s="4"/>
      <c r="L53" s="4"/>
      <c r="M53"/>
      <c r="N53"/>
    </row>
    <row r="54" spans="2:14" ht="14.25" customHeight="1" x14ac:dyDescent="0.3">
      <c r="B54" s="4" t="s">
        <v>40</v>
      </c>
      <c r="C54"/>
      <c r="D54"/>
      <c r="F54" s="4"/>
      <c r="G54" s="4"/>
      <c r="H54"/>
      <c r="I54"/>
      <c r="K54" s="4"/>
      <c r="L54" s="4"/>
      <c r="M54"/>
      <c r="N54"/>
    </row>
    <row r="55" spans="2:14" ht="14.2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77"/>
  <sheetViews>
    <sheetView showGridLines="0" tabSelected="1" zoomScaleNormal="100" workbookViewId="0">
      <selection activeCell="G13" sqref="G13"/>
    </sheetView>
  </sheetViews>
  <sheetFormatPr baseColWidth="10" defaultColWidth="11.44140625" defaultRowHeight="14.4" x14ac:dyDescent="0.3"/>
  <cols>
    <col min="1" max="1" width="40.88671875" style="15" customWidth="1"/>
    <col min="2" max="2" width="12.5546875" style="15" customWidth="1"/>
    <col min="3" max="3" width="4" style="15" customWidth="1"/>
    <col min="4" max="4" width="14.44140625" style="15" customWidth="1"/>
    <col min="5" max="5" width="4.109375" style="15" customWidth="1"/>
    <col min="6" max="6" width="22.33203125" style="15" customWidth="1"/>
    <col min="7" max="7" width="11.44140625" style="15"/>
    <col min="8" max="8" width="11.88671875" style="15" bestFit="1" customWidth="1"/>
    <col min="9" max="16384" width="11.44140625" style="15"/>
  </cols>
  <sheetData>
    <row r="1" spans="1:8" x14ac:dyDescent="0.3">
      <c r="A1" s="17"/>
      <c r="B1" s="17"/>
      <c r="C1" s="17"/>
      <c r="D1" s="17"/>
      <c r="E1" s="17"/>
      <c r="F1" s="17"/>
    </row>
    <row r="2" spans="1:8" x14ac:dyDescent="0.3">
      <c r="A2" s="17"/>
      <c r="B2" s="17"/>
      <c r="C2" s="17"/>
      <c r="D2" s="17"/>
      <c r="E2" s="17"/>
      <c r="F2" s="17"/>
    </row>
    <row r="3" spans="1:8" x14ac:dyDescent="0.3">
      <c r="A3" s="17"/>
      <c r="B3" s="17"/>
      <c r="C3" s="17"/>
      <c r="D3" s="17"/>
      <c r="E3" s="17"/>
      <c r="F3" s="17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17"/>
      <c r="B5" s="17"/>
      <c r="C5" s="17"/>
      <c r="D5" s="17"/>
      <c r="E5" s="17"/>
      <c r="F5" s="17"/>
      <c r="H5" s="16"/>
    </row>
    <row r="6" spans="1:8" x14ac:dyDescent="0.3">
      <c r="A6" s="17"/>
      <c r="B6" s="17"/>
      <c r="C6" s="17"/>
      <c r="D6" s="17"/>
      <c r="E6" s="17"/>
      <c r="F6" s="17"/>
      <c r="H6" s="16"/>
    </row>
    <row r="7" spans="1:8" x14ac:dyDescent="0.3">
      <c r="A7" s="17"/>
      <c r="B7" s="17"/>
      <c r="C7" s="17"/>
      <c r="D7" s="17"/>
      <c r="E7" s="17"/>
      <c r="F7" s="17"/>
      <c r="H7" s="16"/>
    </row>
    <row r="8" spans="1:8" ht="15.6" x14ac:dyDescent="0.3">
      <c r="A8" s="52" t="s">
        <v>42</v>
      </c>
      <c r="B8" s="52"/>
      <c r="C8" s="52"/>
      <c r="D8" s="52"/>
      <c r="E8" s="52"/>
      <c r="F8" s="52"/>
    </row>
    <row r="9" spans="1:8" ht="15.6" x14ac:dyDescent="0.3">
      <c r="A9" s="52" t="s">
        <v>43</v>
      </c>
      <c r="B9" s="52"/>
      <c r="C9" s="52"/>
      <c r="D9" s="52"/>
      <c r="E9" s="52"/>
      <c r="F9" s="52"/>
    </row>
    <row r="10" spans="1:8" x14ac:dyDescent="0.3">
      <c r="A10" s="18"/>
      <c r="B10" s="18"/>
      <c r="C10" s="18"/>
      <c r="D10" s="18"/>
      <c r="E10" s="18"/>
      <c r="F10" s="18"/>
    </row>
    <row r="11" spans="1:8" x14ac:dyDescent="0.3">
      <c r="A11" s="19" t="s">
        <v>3</v>
      </c>
      <c r="B11" s="19"/>
      <c r="C11" s="19"/>
      <c r="D11" s="19"/>
      <c r="E11" s="19"/>
      <c r="F11" s="19"/>
      <c r="G11" s="15" t="s">
        <v>45</v>
      </c>
    </row>
    <row r="12" spans="1:8" ht="18.75" customHeight="1" x14ac:dyDescent="0.3">
      <c r="A12" s="20" t="s">
        <v>7</v>
      </c>
      <c r="B12" s="55"/>
      <c r="C12" s="55"/>
      <c r="D12" s="55"/>
      <c r="E12" s="55"/>
      <c r="F12" s="55"/>
    </row>
    <row r="13" spans="1:8" x14ac:dyDescent="0.3">
      <c r="A13" s="20" t="s">
        <v>8</v>
      </c>
      <c r="B13" s="66"/>
      <c r="C13" s="66"/>
      <c r="D13" s="21" t="s">
        <v>9</v>
      </c>
      <c r="E13" s="57"/>
      <c r="F13" s="58"/>
    </row>
    <row r="14" spans="1:8" x14ac:dyDescent="0.3">
      <c r="A14" s="18"/>
      <c r="B14" s="22" t="s">
        <v>14</v>
      </c>
      <c r="C14" s="18" t="s">
        <v>15</v>
      </c>
      <c r="D14" s="46" t="s">
        <v>240</v>
      </c>
      <c r="E14" s="30" t="s">
        <v>232</v>
      </c>
      <c r="F14" s="46" t="s">
        <v>241</v>
      </c>
    </row>
    <row r="15" spans="1:8" x14ac:dyDescent="0.3">
      <c r="A15" s="18"/>
      <c r="B15" s="18"/>
      <c r="C15" s="18"/>
      <c r="D15" s="18"/>
      <c r="E15" s="18"/>
      <c r="F15" s="18"/>
    </row>
    <row r="16" spans="1:8" x14ac:dyDescent="0.3">
      <c r="A16" s="22" t="s">
        <v>19</v>
      </c>
      <c r="B16" s="45" t="s">
        <v>2</v>
      </c>
      <c r="C16" s="18"/>
      <c r="D16" s="18"/>
      <c r="E16" s="22" t="s">
        <v>20</v>
      </c>
      <c r="F16" s="46" t="s">
        <v>241</v>
      </c>
    </row>
    <row r="17" spans="1:8" x14ac:dyDescent="0.3">
      <c r="A17" s="59" t="s">
        <v>21</v>
      </c>
      <c r="B17" s="59"/>
      <c r="C17" s="23"/>
      <c r="D17" s="59" t="s">
        <v>22</v>
      </c>
      <c r="E17" s="59"/>
      <c r="F17" s="59"/>
    </row>
    <row r="18" spans="1:8" x14ac:dyDescent="0.3">
      <c r="A18" s="24" t="s">
        <v>23</v>
      </c>
      <c r="B18" s="30" t="s">
        <v>24</v>
      </c>
      <c r="C18" s="24"/>
      <c r="D18" s="24" t="s">
        <v>23</v>
      </c>
      <c r="E18" s="24"/>
      <c r="F18" s="30" t="s">
        <v>233</v>
      </c>
    </row>
    <row r="19" spans="1:8" ht="3.75" customHeight="1" x14ac:dyDescent="0.3">
      <c r="A19" s="18"/>
      <c r="B19" s="18"/>
      <c r="C19" s="18"/>
      <c r="D19" s="18"/>
      <c r="E19" s="18"/>
      <c r="F19" s="18"/>
    </row>
    <row r="20" spans="1:8" x14ac:dyDescent="0.3">
      <c r="A20" s="47"/>
      <c r="B20" s="48"/>
      <c r="C20" s="25"/>
      <c r="D20" s="18" t="s">
        <v>25</v>
      </c>
      <c r="E20" s="54">
        <f>IF(ISERROR(VLOOKUP($B$16,TCAL14,2,1)),0,VLOOKUP($B$16,TCAL14,2,1))</f>
        <v>0</v>
      </c>
      <c r="F20" s="54"/>
    </row>
    <row r="21" spans="1:8" ht="18" customHeight="1" x14ac:dyDescent="0.3">
      <c r="A21" s="47"/>
      <c r="B21" s="49"/>
      <c r="C21" s="25"/>
      <c r="D21" s="18"/>
      <c r="E21" s="56"/>
      <c r="F21" s="56"/>
    </row>
    <row r="22" spans="1:8" x14ac:dyDescent="0.3">
      <c r="A22" s="47"/>
      <c r="B22" s="48"/>
      <c r="C22" s="25"/>
      <c r="D22" s="18"/>
      <c r="E22" s="56"/>
      <c r="F22" s="56"/>
    </row>
    <row r="23" spans="1:8" x14ac:dyDescent="0.3">
      <c r="A23" s="47"/>
      <c r="B23" s="48"/>
      <c r="C23" s="25"/>
      <c r="D23" s="18"/>
      <c r="E23" s="56"/>
      <c r="F23" s="56"/>
    </row>
    <row r="24" spans="1:8" x14ac:dyDescent="0.3">
      <c r="A24" s="47"/>
      <c r="B24" s="48"/>
      <c r="C24" s="25"/>
      <c r="D24" s="18"/>
      <c r="E24" s="56"/>
      <c r="F24" s="56"/>
    </row>
    <row r="25" spans="1:8" x14ac:dyDescent="0.3">
      <c r="A25" s="47" t="s">
        <v>231</v>
      </c>
      <c r="B25" s="48"/>
      <c r="C25" s="25"/>
      <c r="D25" s="18"/>
      <c r="E25" s="56"/>
      <c r="F25" s="56"/>
      <c r="H25" s="15" t="s">
        <v>45</v>
      </c>
    </row>
    <row r="26" spans="1:8" x14ac:dyDescent="0.3">
      <c r="A26" s="19" t="s">
        <v>26</v>
      </c>
      <c r="B26" s="31">
        <f>SUM(B20:B25)</f>
        <v>0</v>
      </c>
      <c r="C26" s="1"/>
      <c r="D26" s="19" t="s">
        <v>27</v>
      </c>
      <c r="E26" s="64">
        <f>SUM(E20:F25)</f>
        <v>0</v>
      </c>
      <c r="F26" s="64"/>
    </row>
    <row r="27" spans="1:8" x14ac:dyDescent="0.3">
      <c r="A27" s="18"/>
      <c r="B27" s="18"/>
      <c r="C27" s="18"/>
      <c r="D27" s="18"/>
      <c r="E27" s="26"/>
      <c r="F27" s="26"/>
    </row>
    <row r="28" spans="1:8" ht="16.2" thickBot="1" x14ac:dyDescent="0.35">
      <c r="A28" s="18"/>
      <c r="B28" s="18"/>
      <c r="C28" s="18"/>
      <c r="D28" s="18" t="s">
        <v>28</v>
      </c>
      <c r="E28" s="65">
        <f>+B26-E26</f>
        <v>0</v>
      </c>
      <c r="F28" s="65"/>
    </row>
    <row r="29" spans="1:8" ht="15" thickTop="1" x14ac:dyDescent="0.3">
      <c r="A29" s="18"/>
      <c r="B29" s="18"/>
      <c r="C29" s="18"/>
      <c r="D29" s="18"/>
      <c r="E29" s="18"/>
      <c r="F29" s="18"/>
    </row>
    <row r="30" spans="1:8" x14ac:dyDescent="0.3">
      <c r="A30" s="63" t="s">
        <v>236</v>
      </c>
      <c r="B30" s="63"/>
      <c r="C30" s="63"/>
      <c r="D30" s="63"/>
      <c r="E30" s="63"/>
      <c r="F30" s="63"/>
    </row>
    <row r="31" spans="1:8" ht="21" customHeight="1" x14ac:dyDescent="0.3">
      <c r="A31" s="32">
        <f>E28</f>
        <v>0</v>
      </c>
      <c r="B31" s="53" t="str">
        <f>UPPER(letra($A$31))</f>
        <v>(CERO PESOS 00/100 M.N.)</v>
      </c>
      <c r="C31" s="53"/>
      <c r="D31" s="53"/>
      <c r="E31" s="53"/>
      <c r="F31" s="53"/>
    </row>
    <row r="32" spans="1:8" x14ac:dyDescent="0.3">
      <c r="A32" s="27" t="s">
        <v>29</v>
      </c>
      <c r="B32" s="18"/>
      <c r="C32" s="18"/>
      <c r="D32" s="18"/>
      <c r="E32" s="18"/>
      <c r="F32" s="18"/>
    </row>
    <row r="33" spans="1:6" x14ac:dyDescent="0.3">
      <c r="A33" s="27"/>
      <c r="B33" s="18"/>
      <c r="C33" s="18"/>
      <c r="D33" s="18"/>
      <c r="E33" s="18"/>
      <c r="F33" s="18"/>
    </row>
    <row r="34" spans="1:6" x14ac:dyDescent="0.3">
      <c r="A34" s="27"/>
      <c r="B34" s="18"/>
      <c r="C34" s="18"/>
      <c r="D34" s="18"/>
      <c r="E34" s="18"/>
      <c r="F34" s="18"/>
    </row>
    <row r="35" spans="1:6" x14ac:dyDescent="0.3">
      <c r="A35" s="27"/>
      <c r="B35" s="18"/>
      <c r="C35" s="18"/>
      <c r="D35" s="18"/>
      <c r="E35" s="18"/>
      <c r="F35" s="18"/>
    </row>
    <row r="36" spans="1:6" x14ac:dyDescent="0.3">
      <c r="A36" s="61" t="s">
        <v>234</v>
      </c>
      <c r="B36" s="61"/>
      <c r="C36" s="61"/>
      <c r="D36" s="61"/>
      <c r="E36" s="61"/>
      <c r="F36" s="61"/>
    </row>
    <row r="37" spans="1:6" x14ac:dyDescent="0.3">
      <c r="A37" s="60"/>
      <c r="B37" s="60"/>
      <c r="C37" s="60"/>
      <c r="D37" s="60"/>
      <c r="E37" s="60"/>
      <c r="F37" s="60"/>
    </row>
    <row r="38" spans="1:6" x14ac:dyDescent="0.3">
      <c r="A38" s="62"/>
      <c r="B38" s="62"/>
      <c r="C38" s="62"/>
      <c r="D38" s="62"/>
      <c r="E38" s="62"/>
      <c r="F38" s="62"/>
    </row>
    <row r="39" spans="1:6" x14ac:dyDescent="0.3">
      <c r="A39" s="27"/>
      <c r="B39" s="18"/>
      <c r="C39" s="18"/>
      <c r="D39" s="18"/>
      <c r="E39" s="18"/>
      <c r="F39" s="18"/>
    </row>
    <row r="40" spans="1:6" x14ac:dyDescent="0.3">
      <c r="A40" s="27" t="s">
        <v>44</v>
      </c>
      <c r="B40" s="18"/>
      <c r="C40" s="18"/>
      <c r="D40" s="18"/>
      <c r="E40" s="18"/>
      <c r="F40" s="18"/>
    </row>
    <row r="41" spans="1:6" x14ac:dyDescent="0.3">
      <c r="A41" s="27"/>
      <c r="B41" s="18"/>
      <c r="C41" s="18"/>
      <c r="D41" s="18"/>
      <c r="E41" s="18"/>
      <c r="F41" s="18"/>
    </row>
    <row r="42" spans="1:6" x14ac:dyDescent="0.3">
      <c r="A42" s="27"/>
      <c r="B42" s="18"/>
      <c r="C42" s="18"/>
      <c r="D42" s="18"/>
      <c r="E42" s="18"/>
      <c r="F42" s="18"/>
    </row>
    <row r="43" spans="1:6" x14ac:dyDescent="0.3">
      <c r="A43" s="27"/>
      <c r="B43" s="18"/>
      <c r="C43" s="18"/>
      <c r="D43" s="18"/>
      <c r="E43" s="18"/>
      <c r="F43" s="18"/>
    </row>
    <row r="44" spans="1:6" x14ac:dyDescent="0.3">
      <c r="A44" s="50"/>
      <c r="B44" s="50"/>
      <c r="C44" s="28"/>
      <c r="D44" s="50" t="s">
        <v>235</v>
      </c>
      <c r="E44" s="50"/>
      <c r="F44" s="50"/>
    </row>
    <row r="45" spans="1:6" x14ac:dyDescent="0.3">
      <c r="A45" s="51"/>
      <c r="B45" s="51"/>
      <c r="C45" s="18"/>
      <c r="D45" s="51"/>
      <c r="E45" s="51"/>
      <c r="F45" s="51"/>
    </row>
    <row r="46" spans="1:6" x14ac:dyDescent="0.3">
      <c r="A46" s="51"/>
      <c r="B46" s="51"/>
      <c r="C46" s="18"/>
      <c r="D46" s="51"/>
      <c r="E46" s="51"/>
      <c r="F46" s="51"/>
    </row>
    <row r="47" spans="1:6" x14ac:dyDescent="0.3">
      <c r="A47" s="51"/>
      <c r="B47" s="51"/>
      <c r="C47" s="18"/>
      <c r="D47" s="51"/>
      <c r="E47" s="51"/>
      <c r="F47" s="51"/>
    </row>
    <row r="48" spans="1:6" x14ac:dyDescent="0.3">
      <c r="A48" s="17"/>
      <c r="B48" s="17"/>
      <c r="C48" s="17"/>
      <c r="D48" s="17"/>
      <c r="E48" s="17"/>
      <c r="F48" s="17"/>
    </row>
    <row r="49" spans="1:6" x14ac:dyDescent="0.3">
      <c r="A49" s="17"/>
      <c r="B49" s="17"/>
      <c r="C49" s="17"/>
      <c r="D49" s="17"/>
      <c r="E49" s="17"/>
      <c r="F49" s="17"/>
    </row>
    <row r="50" spans="1:6" x14ac:dyDescent="0.3">
      <c r="A50" s="17"/>
      <c r="B50" s="17"/>
      <c r="C50" s="17"/>
      <c r="D50" s="17"/>
      <c r="E50" s="17"/>
      <c r="F50" s="17"/>
    </row>
    <row r="51" spans="1:6" x14ac:dyDescent="0.3">
      <c r="A51" s="17"/>
      <c r="B51" s="17"/>
      <c r="C51" s="17"/>
      <c r="D51" s="17"/>
      <c r="E51" s="17"/>
      <c r="F51" s="17"/>
    </row>
    <row r="52" spans="1:6" x14ac:dyDescent="0.3">
      <c r="A52" s="17"/>
      <c r="B52" s="17"/>
      <c r="C52" s="17"/>
      <c r="D52" s="17"/>
      <c r="E52" s="17"/>
      <c r="F52" s="17"/>
    </row>
    <row r="53" spans="1:6" x14ac:dyDescent="0.3">
      <c r="A53" s="17"/>
      <c r="B53" s="17"/>
      <c r="C53" s="17"/>
      <c r="D53" s="17"/>
      <c r="E53" s="17"/>
      <c r="F53" s="17"/>
    </row>
    <row r="54" spans="1:6" x14ac:dyDescent="0.3">
      <c r="A54" s="17"/>
      <c r="B54" s="17"/>
      <c r="C54" s="17"/>
      <c r="D54" s="17"/>
      <c r="E54" s="17"/>
      <c r="F54" s="17"/>
    </row>
    <row r="55" spans="1:6" x14ac:dyDescent="0.3">
      <c r="A55" s="17"/>
      <c r="B55" s="17"/>
      <c r="C55" s="17"/>
      <c r="D55" s="17"/>
      <c r="E55" s="17"/>
      <c r="F55" s="17"/>
    </row>
    <row r="56" spans="1:6" x14ac:dyDescent="0.3">
      <c r="A56" s="17"/>
      <c r="B56" s="17"/>
      <c r="C56" s="17"/>
      <c r="D56" s="17"/>
      <c r="E56" s="17"/>
      <c r="F56" s="17"/>
    </row>
    <row r="57" spans="1:6" x14ac:dyDescent="0.3">
      <c r="A57" s="17"/>
      <c r="B57" s="17"/>
      <c r="C57" s="17"/>
      <c r="D57" s="17"/>
      <c r="E57" s="17"/>
      <c r="F57" s="17"/>
    </row>
    <row r="58" spans="1:6" x14ac:dyDescent="0.3">
      <c r="A58" s="17"/>
      <c r="B58" s="17"/>
      <c r="C58" s="17"/>
      <c r="D58" s="17"/>
      <c r="E58" s="17"/>
      <c r="F58" s="17"/>
    </row>
    <row r="59" spans="1:6" x14ac:dyDescent="0.3">
      <c r="A59" s="17"/>
      <c r="B59" s="17"/>
      <c r="C59" s="17"/>
      <c r="D59" s="17"/>
      <c r="E59" s="17"/>
      <c r="F59" s="17"/>
    </row>
    <row r="60" spans="1:6" x14ac:dyDescent="0.3">
      <c r="A60" s="17"/>
      <c r="B60" s="17"/>
      <c r="C60" s="17"/>
      <c r="D60" s="17"/>
      <c r="E60" s="17"/>
      <c r="F60" s="17"/>
    </row>
    <row r="61" spans="1:6" x14ac:dyDescent="0.3">
      <c r="A61" s="17"/>
      <c r="B61" s="17"/>
      <c r="C61" s="17"/>
      <c r="D61" s="17"/>
      <c r="E61" s="17"/>
      <c r="F61" s="17"/>
    </row>
    <row r="62" spans="1:6" x14ac:dyDescent="0.3">
      <c r="A62" s="17"/>
      <c r="B62" s="17"/>
      <c r="C62" s="17"/>
      <c r="D62" s="17"/>
      <c r="E62" s="17"/>
      <c r="F62" s="17"/>
    </row>
    <row r="63" spans="1:6" x14ac:dyDescent="0.3">
      <c r="A63" s="17"/>
      <c r="B63" s="17"/>
      <c r="C63" s="17"/>
      <c r="D63" s="17"/>
      <c r="E63" s="17"/>
      <c r="F63" s="17"/>
    </row>
    <row r="64" spans="1:6" x14ac:dyDescent="0.3">
      <c r="A64" s="17"/>
      <c r="B64" s="17"/>
      <c r="C64" s="17"/>
      <c r="D64" s="17"/>
      <c r="E64" s="17"/>
      <c r="F64" s="17"/>
    </row>
    <row r="65" spans="1:6" x14ac:dyDescent="0.3">
      <c r="A65" s="17"/>
      <c r="B65" s="17"/>
      <c r="C65" s="17"/>
      <c r="D65" s="17"/>
      <c r="E65" s="17"/>
      <c r="F65" s="17"/>
    </row>
    <row r="66" spans="1:6" x14ac:dyDescent="0.3">
      <c r="A66" s="17"/>
      <c r="B66" s="17"/>
      <c r="C66" s="17"/>
      <c r="D66" s="17"/>
      <c r="E66" s="17"/>
      <c r="F66" s="17"/>
    </row>
    <row r="67" spans="1:6" x14ac:dyDescent="0.3">
      <c r="A67" s="17"/>
      <c r="B67" s="17"/>
      <c r="C67" s="17"/>
      <c r="D67" s="17"/>
      <c r="E67" s="17"/>
      <c r="F67" s="17"/>
    </row>
    <row r="68" spans="1:6" x14ac:dyDescent="0.3">
      <c r="A68" s="17"/>
      <c r="B68" s="17"/>
      <c r="C68" s="17"/>
      <c r="D68" s="17"/>
      <c r="E68" s="17"/>
      <c r="F68" s="17"/>
    </row>
    <row r="69" spans="1:6" x14ac:dyDescent="0.3">
      <c r="A69" s="17"/>
      <c r="B69" s="17"/>
      <c r="C69" s="17"/>
      <c r="D69" s="17"/>
      <c r="E69" s="17"/>
      <c r="F69" s="17"/>
    </row>
    <row r="70" spans="1:6" x14ac:dyDescent="0.3">
      <c r="A70" s="17"/>
      <c r="B70" s="17"/>
      <c r="C70" s="17"/>
      <c r="D70" s="17"/>
      <c r="E70" s="17"/>
      <c r="F70" s="17"/>
    </row>
    <row r="71" spans="1:6" x14ac:dyDescent="0.3">
      <c r="A71" s="17"/>
      <c r="B71" s="17"/>
      <c r="C71" s="17"/>
      <c r="D71" s="17"/>
      <c r="E71" s="17"/>
      <c r="F71" s="17"/>
    </row>
    <row r="72" spans="1:6" x14ac:dyDescent="0.3">
      <c r="A72" s="17"/>
      <c r="B72" s="17"/>
      <c r="C72" s="17"/>
      <c r="D72" s="17"/>
      <c r="E72" s="17"/>
      <c r="F72" s="17"/>
    </row>
    <row r="73" spans="1:6" x14ac:dyDescent="0.3">
      <c r="A73" s="17"/>
      <c r="B73" s="17"/>
      <c r="C73" s="17"/>
      <c r="D73" s="17"/>
      <c r="E73" s="17"/>
      <c r="F73" s="17"/>
    </row>
    <row r="74" spans="1:6" x14ac:dyDescent="0.3">
      <c r="A74" s="17"/>
      <c r="B74" s="17"/>
      <c r="C74" s="17"/>
      <c r="D74" s="17"/>
      <c r="E74" s="17"/>
      <c r="F74" s="17"/>
    </row>
    <row r="75" spans="1:6" x14ac:dyDescent="0.3">
      <c r="A75" s="17"/>
      <c r="B75" s="17"/>
      <c r="C75" s="17"/>
      <c r="D75" s="17"/>
      <c r="E75" s="17"/>
      <c r="F75" s="17"/>
    </row>
    <row r="76" spans="1:6" x14ac:dyDescent="0.3">
      <c r="A76" s="17"/>
      <c r="B76" s="17"/>
      <c r="C76" s="17"/>
      <c r="D76" s="17"/>
      <c r="E76" s="17"/>
      <c r="F76" s="17"/>
    </row>
    <row r="77" spans="1:6" x14ac:dyDescent="0.3">
      <c r="A77" s="17"/>
      <c r="B77" s="17"/>
      <c r="C77" s="17"/>
      <c r="D77" s="17"/>
      <c r="E77" s="17"/>
      <c r="F77" s="17"/>
    </row>
  </sheetData>
  <sheetProtection algorithmName="SHA-512" hashValue="NqM8aU7ciUhdorDqb0TbrNAb1z0JFtbWV9YW/D9IzVot/djQDHQvlXMh7yhy5P64i4TVrTkJVDGTb/qSqvUJDA==" saltValue="b+KByHejwxLerfhgpXHIkQ==" spinCount="100000" sheet="1" objects="1" scenarios="1" selectLockedCells="1"/>
  <protectedRanges>
    <protectedRange sqref="A37:F38" name="FIRMA"/>
    <protectedRange sqref="B12" name="NOMBRE"/>
    <protectedRange sqref="B13" name="RFC"/>
    <protectedRange sqref="E13" name="CURP"/>
    <protectedRange sqref="C14:F14" name="PERIODO"/>
    <protectedRange sqref="A15:F15" name="PERIODO_COMPLEMENTO"/>
    <protectedRange sqref="B16" name="TIPO"/>
    <protectedRange sqref="F16" name="FECHA_P"/>
    <protectedRange sqref="A20:B25" name="CONCEPTOS"/>
    <protectedRange sqref="A44:B47" name="RESPONZABLE"/>
    <protectedRange sqref="D44:F47" name="VISTOBUENO"/>
  </protectedRanges>
  <mergeCells count="28">
    <mergeCell ref="A37:F37"/>
    <mergeCell ref="A36:F36"/>
    <mergeCell ref="A38:F38"/>
    <mergeCell ref="E21:F21"/>
    <mergeCell ref="E22:F22"/>
    <mergeCell ref="A30:F30"/>
    <mergeCell ref="E25:F25"/>
    <mergeCell ref="E26:F26"/>
    <mergeCell ref="E28:F28"/>
    <mergeCell ref="A8:F8"/>
    <mergeCell ref="A9:F9"/>
    <mergeCell ref="B31:F31"/>
    <mergeCell ref="E20:F20"/>
    <mergeCell ref="B12:F12"/>
    <mergeCell ref="E23:F23"/>
    <mergeCell ref="E24:F24"/>
    <mergeCell ref="E13:F13"/>
    <mergeCell ref="A17:B17"/>
    <mergeCell ref="D17:F17"/>
    <mergeCell ref="B13:C13"/>
    <mergeCell ref="A44:B44"/>
    <mergeCell ref="D44:F44"/>
    <mergeCell ref="A46:B46"/>
    <mergeCell ref="A45:B45"/>
    <mergeCell ref="A47:B47"/>
    <mergeCell ref="D45:F45"/>
    <mergeCell ref="D46:F46"/>
    <mergeCell ref="D47:F47"/>
  </mergeCells>
  <phoneticPr fontId="0" type="noConversion"/>
  <dataValidations count="1">
    <dataValidation type="list" showInputMessage="1" showErrorMessage="1" sqref="B16">
      <formula1>TCAL18</formula1>
    </dataValidation>
  </dataValidations>
  <printOptions horizontalCentered="1"/>
  <pageMargins left="0.39" right="0.45" top="0.48" bottom="0.75" header="0.511811023622047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01"/>
  <sheetViews>
    <sheetView workbookViewId="0"/>
  </sheetViews>
  <sheetFormatPr baseColWidth="10" defaultRowHeight="14.4" x14ac:dyDescent="0.3"/>
  <cols>
    <col min="1" max="1" width="8.88671875" bestFit="1" customWidth="1"/>
    <col min="2" max="2" width="53.109375" bestFit="1" customWidth="1"/>
  </cols>
  <sheetData>
    <row r="1" spans="1:2" x14ac:dyDescent="0.3">
      <c r="A1" s="29" t="s">
        <v>46</v>
      </c>
      <c r="B1" s="29" t="s">
        <v>47</v>
      </c>
    </row>
    <row r="2" spans="1:2" x14ac:dyDescent="0.3">
      <c r="A2" s="29" t="s">
        <v>130</v>
      </c>
      <c r="B2" s="29" t="s">
        <v>131</v>
      </c>
    </row>
    <row r="3" spans="1:2" x14ac:dyDescent="0.3">
      <c r="A3" s="29" t="s">
        <v>164</v>
      </c>
      <c r="B3" s="29" t="s">
        <v>165</v>
      </c>
    </row>
    <row r="4" spans="1:2" x14ac:dyDescent="0.3">
      <c r="A4" s="29" t="s">
        <v>87</v>
      </c>
      <c r="B4" s="29" t="s">
        <v>88</v>
      </c>
    </row>
    <row r="5" spans="1:2" x14ac:dyDescent="0.3">
      <c r="A5" s="29" t="s">
        <v>89</v>
      </c>
      <c r="B5" s="29" t="s">
        <v>203</v>
      </c>
    </row>
    <row r="6" spans="1:2" x14ac:dyDescent="0.3">
      <c r="A6" s="29" t="s">
        <v>144</v>
      </c>
      <c r="B6" s="29" t="s">
        <v>221</v>
      </c>
    </row>
    <row r="7" spans="1:2" x14ac:dyDescent="0.3">
      <c r="A7" s="29" t="s">
        <v>152</v>
      </c>
      <c r="B7" s="29" t="s">
        <v>222</v>
      </c>
    </row>
    <row r="8" spans="1:2" x14ac:dyDescent="0.3">
      <c r="A8" s="29" t="s">
        <v>92</v>
      </c>
      <c r="B8" s="29" t="s">
        <v>93</v>
      </c>
    </row>
    <row r="9" spans="1:2" x14ac:dyDescent="0.3">
      <c r="A9" s="29" t="s">
        <v>65</v>
      </c>
      <c r="B9" s="29" t="s">
        <v>66</v>
      </c>
    </row>
    <row r="10" spans="1:2" x14ac:dyDescent="0.3">
      <c r="A10" s="29" t="s">
        <v>94</v>
      </c>
      <c r="B10" s="29" t="s">
        <v>204</v>
      </c>
    </row>
    <row r="11" spans="1:2" x14ac:dyDescent="0.3">
      <c r="A11" s="29" t="s">
        <v>95</v>
      </c>
      <c r="B11" s="29" t="s">
        <v>205</v>
      </c>
    </row>
    <row r="12" spans="1:2" x14ac:dyDescent="0.3">
      <c r="A12" s="29" t="s">
        <v>96</v>
      </c>
      <c r="B12" s="29" t="s">
        <v>97</v>
      </c>
    </row>
    <row r="13" spans="1:2" x14ac:dyDescent="0.3">
      <c r="A13" s="29" t="s">
        <v>174</v>
      </c>
      <c r="B13" s="29" t="s">
        <v>175</v>
      </c>
    </row>
    <row r="14" spans="1:2" x14ac:dyDescent="0.3">
      <c r="A14" s="29" t="s">
        <v>161</v>
      </c>
      <c r="B14" s="29" t="s">
        <v>162</v>
      </c>
    </row>
    <row r="15" spans="1:2" x14ac:dyDescent="0.3">
      <c r="A15" s="29" t="s">
        <v>98</v>
      </c>
      <c r="B15" s="29" t="s">
        <v>206</v>
      </c>
    </row>
    <row r="16" spans="1:2" x14ac:dyDescent="0.3">
      <c r="A16" s="29" t="s">
        <v>99</v>
      </c>
      <c r="B16" s="29" t="s">
        <v>207</v>
      </c>
    </row>
    <row r="17" spans="1:2" x14ac:dyDescent="0.3">
      <c r="A17" s="29" t="s">
        <v>100</v>
      </c>
      <c r="B17" s="29" t="s">
        <v>208</v>
      </c>
    </row>
    <row r="18" spans="1:2" x14ac:dyDescent="0.3">
      <c r="A18" s="29" t="s">
        <v>120</v>
      </c>
      <c r="B18" s="29" t="s">
        <v>209</v>
      </c>
    </row>
    <row r="19" spans="1:2" x14ac:dyDescent="0.3">
      <c r="A19" s="29" t="s">
        <v>168</v>
      </c>
      <c r="B19" s="29" t="s">
        <v>210</v>
      </c>
    </row>
    <row r="20" spans="1:2" x14ac:dyDescent="0.3">
      <c r="A20" s="29" t="s">
        <v>166</v>
      </c>
      <c r="B20" s="29" t="s">
        <v>167</v>
      </c>
    </row>
    <row r="21" spans="1:2" x14ac:dyDescent="0.3">
      <c r="A21" s="29" t="s">
        <v>137</v>
      </c>
      <c r="B21" s="29" t="s">
        <v>223</v>
      </c>
    </row>
    <row r="22" spans="1:2" x14ac:dyDescent="0.3">
      <c r="A22" s="29" t="s">
        <v>137</v>
      </c>
      <c r="B22" s="29" t="s">
        <v>227</v>
      </c>
    </row>
    <row r="23" spans="1:2" x14ac:dyDescent="0.3">
      <c r="A23" s="29" t="s">
        <v>132</v>
      </c>
      <c r="B23" s="29" t="s">
        <v>224</v>
      </c>
    </row>
    <row r="24" spans="1:2" x14ac:dyDescent="0.3">
      <c r="A24" s="29" t="s">
        <v>109</v>
      </c>
      <c r="B24" s="29" t="s">
        <v>225</v>
      </c>
    </row>
    <row r="25" spans="1:2" x14ac:dyDescent="0.3">
      <c r="A25" s="29" t="s">
        <v>90</v>
      </c>
      <c r="B25" s="29" t="s">
        <v>91</v>
      </c>
    </row>
    <row r="26" spans="1:2" x14ac:dyDescent="0.3">
      <c r="A26" s="29" t="s">
        <v>147</v>
      </c>
      <c r="B26" s="29" t="s">
        <v>226</v>
      </c>
    </row>
    <row r="27" spans="1:2" x14ac:dyDescent="0.3">
      <c r="A27" s="29" t="s">
        <v>150</v>
      </c>
      <c r="B27" s="29" t="s">
        <v>151</v>
      </c>
    </row>
    <row r="28" spans="1:2" x14ac:dyDescent="0.3">
      <c r="A28" s="29" t="s">
        <v>105</v>
      </c>
      <c r="B28" s="29" t="s">
        <v>106</v>
      </c>
    </row>
    <row r="29" spans="1:2" x14ac:dyDescent="0.3">
      <c r="A29" s="29" t="s">
        <v>115</v>
      </c>
      <c r="B29" s="29" t="s">
        <v>116</v>
      </c>
    </row>
    <row r="30" spans="1:2" x14ac:dyDescent="0.3">
      <c r="A30" s="29" t="s">
        <v>107</v>
      </c>
      <c r="B30" s="29" t="s">
        <v>108</v>
      </c>
    </row>
    <row r="31" spans="1:2" x14ac:dyDescent="0.3">
      <c r="A31" s="29" t="s">
        <v>111</v>
      </c>
      <c r="B31" s="29" t="s">
        <v>117</v>
      </c>
    </row>
    <row r="32" spans="1:2" x14ac:dyDescent="0.3">
      <c r="A32" s="29" t="s">
        <v>111</v>
      </c>
      <c r="B32" s="29" t="s">
        <v>117</v>
      </c>
    </row>
    <row r="33" spans="1:2" x14ac:dyDescent="0.3">
      <c r="A33" s="29" t="s">
        <v>110</v>
      </c>
      <c r="B33" s="29" t="s">
        <v>211</v>
      </c>
    </row>
    <row r="34" spans="1:2" x14ac:dyDescent="0.3">
      <c r="A34" s="29" t="s">
        <v>103</v>
      </c>
      <c r="B34" s="29" t="s">
        <v>104</v>
      </c>
    </row>
    <row r="35" spans="1:2" x14ac:dyDescent="0.3">
      <c r="A35" s="29" t="s">
        <v>101</v>
      </c>
      <c r="B35" s="29" t="s">
        <v>102</v>
      </c>
    </row>
    <row r="36" spans="1:2" x14ac:dyDescent="0.3">
      <c r="A36" s="29" t="s">
        <v>138</v>
      </c>
      <c r="B36" s="29" t="s">
        <v>139</v>
      </c>
    </row>
    <row r="37" spans="1:2" x14ac:dyDescent="0.3">
      <c r="A37" s="29" t="s">
        <v>114</v>
      </c>
      <c r="B37" s="29" t="s">
        <v>212</v>
      </c>
    </row>
    <row r="38" spans="1:2" x14ac:dyDescent="0.3">
      <c r="A38" s="29" t="s">
        <v>114</v>
      </c>
      <c r="B38" s="29" t="s">
        <v>228</v>
      </c>
    </row>
    <row r="39" spans="1:2" x14ac:dyDescent="0.3">
      <c r="A39" s="29" t="s">
        <v>84</v>
      </c>
      <c r="B39" s="29" t="s">
        <v>197</v>
      </c>
    </row>
    <row r="40" spans="1:2" x14ac:dyDescent="0.3">
      <c r="A40" s="29" t="s">
        <v>85</v>
      </c>
      <c r="B40" s="29" t="s">
        <v>202</v>
      </c>
    </row>
    <row r="41" spans="1:2" x14ac:dyDescent="0.3">
      <c r="A41" s="29" t="s">
        <v>79</v>
      </c>
      <c r="B41" s="29" t="s">
        <v>200</v>
      </c>
    </row>
    <row r="42" spans="1:2" x14ac:dyDescent="0.3">
      <c r="A42" s="29" t="s">
        <v>75</v>
      </c>
      <c r="B42" s="29" t="s">
        <v>76</v>
      </c>
    </row>
    <row r="43" spans="1:2" x14ac:dyDescent="0.3">
      <c r="A43" s="29" t="s">
        <v>50</v>
      </c>
      <c r="B43" s="29" t="s">
        <v>189</v>
      </c>
    </row>
    <row r="44" spans="1:2" x14ac:dyDescent="0.3">
      <c r="A44" s="29" t="s">
        <v>51</v>
      </c>
      <c r="B44" s="29" t="s">
        <v>199</v>
      </c>
    </row>
    <row r="45" spans="1:2" x14ac:dyDescent="0.3">
      <c r="A45" s="29" t="s">
        <v>80</v>
      </c>
      <c r="B45" s="29" t="s">
        <v>81</v>
      </c>
    </row>
    <row r="46" spans="1:2" x14ac:dyDescent="0.3">
      <c r="A46" s="29" t="s">
        <v>80</v>
      </c>
      <c r="B46" s="29" t="s">
        <v>81</v>
      </c>
    </row>
    <row r="47" spans="1:2" x14ac:dyDescent="0.3">
      <c r="A47" s="29" t="s">
        <v>59</v>
      </c>
      <c r="B47" s="29" t="s">
        <v>60</v>
      </c>
    </row>
    <row r="48" spans="1:2" x14ac:dyDescent="0.3">
      <c r="A48" s="29" t="s">
        <v>61</v>
      </c>
      <c r="B48" s="29" t="s">
        <v>62</v>
      </c>
    </row>
    <row r="49" spans="1:2" x14ac:dyDescent="0.3">
      <c r="A49" s="29" t="s">
        <v>52</v>
      </c>
      <c r="B49" s="29" t="s">
        <v>190</v>
      </c>
    </row>
    <row r="50" spans="1:2" x14ac:dyDescent="0.3">
      <c r="A50" s="29" t="s">
        <v>86</v>
      </c>
      <c r="B50" s="29" t="s">
        <v>198</v>
      </c>
    </row>
    <row r="51" spans="1:2" x14ac:dyDescent="0.3">
      <c r="A51" s="29" t="s">
        <v>72</v>
      </c>
      <c r="B51" s="29" t="s">
        <v>196</v>
      </c>
    </row>
    <row r="52" spans="1:2" x14ac:dyDescent="0.3">
      <c r="A52" s="29" t="s">
        <v>67</v>
      </c>
      <c r="B52" s="29" t="s">
        <v>191</v>
      </c>
    </row>
    <row r="53" spans="1:2" x14ac:dyDescent="0.3">
      <c r="A53" s="29" t="s">
        <v>69</v>
      </c>
      <c r="B53" s="29" t="s">
        <v>193</v>
      </c>
    </row>
    <row r="54" spans="1:2" x14ac:dyDescent="0.3">
      <c r="A54" s="29" t="s">
        <v>68</v>
      </c>
      <c r="B54" s="29" t="s">
        <v>192</v>
      </c>
    </row>
    <row r="55" spans="1:2" x14ac:dyDescent="0.3">
      <c r="A55" s="29" t="s">
        <v>71</v>
      </c>
      <c r="B55" s="29" t="s">
        <v>195</v>
      </c>
    </row>
    <row r="56" spans="1:2" x14ac:dyDescent="0.3">
      <c r="A56" s="29" t="s">
        <v>70</v>
      </c>
      <c r="B56" s="29" t="s">
        <v>194</v>
      </c>
    </row>
    <row r="57" spans="1:2" x14ac:dyDescent="0.3">
      <c r="A57" s="29" t="s">
        <v>140</v>
      </c>
      <c r="B57" s="29" t="s">
        <v>141</v>
      </c>
    </row>
    <row r="58" spans="1:2" x14ac:dyDescent="0.3">
      <c r="A58" s="29" t="s">
        <v>63</v>
      </c>
      <c r="B58" s="29" t="s">
        <v>64</v>
      </c>
    </row>
    <row r="59" spans="1:2" x14ac:dyDescent="0.3">
      <c r="A59" s="29" t="s">
        <v>73</v>
      </c>
      <c r="B59" s="29" t="s">
        <v>74</v>
      </c>
    </row>
    <row r="60" spans="1:2" x14ac:dyDescent="0.3">
      <c r="A60" s="29" t="s">
        <v>83</v>
      </c>
      <c r="B60" s="29" t="s">
        <v>201</v>
      </c>
    </row>
    <row r="61" spans="1:2" x14ac:dyDescent="0.3">
      <c r="A61" s="29" t="s">
        <v>82</v>
      </c>
      <c r="B61" s="29" t="s">
        <v>187</v>
      </c>
    </row>
    <row r="62" spans="1:2" x14ac:dyDescent="0.3">
      <c r="A62" s="29" t="s">
        <v>82</v>
      </c>
      <c r="B62" s="29" t="s">
        <v>188</v>
      </c>
    </row>
    <row r="63" spans="1:2" x14ac:dyDescent="0.3">
      <c r="A63" s="29" t="s">
        <v>77</v>
      </c>
      <c r="B63" s="29" t="s">
        <v>78</v>
      </c>
    </row>
    <row r="64" spans="1:2" x14ac:dyDescent="0.3">
      <c r="A64" s="29" t="s">
        <v>58</v>
      </c>
      <c r="B64" s="29" t="s">
        <v>186</v>
      </c>
    </row>
    <row r="65" spans="1:2" x14ac:dyDescent="0.3">
      <c r="A65" s="29" t="s">
        <v>54</v>
      </c>
      <c r="B65" s="29" t="s">
        <v>55</v>
      </c>
    </row>
    <row r="66" spans="1:2" x14ac:dyDescent="0.3">
      <c r="A66" s="29" t="s">
        <v>56</v>
      </c>
      <c r="B66" s="29" t="s">
        <v>57</v>
      </c>
    </row>
    <row r="67" spans="1:2" x14ac:dyDescent="0.3">
      <c r="A67" s="29" t="s">
        <v>53</v>
      </c>
      <c r="B67" s="29" t="s">
        <v>184</v>
      </c>
    </row>
    <row r="68" spans="1:2" x14ac:dyDescent="0.3">
      <c r="A68" s="29" t="s">
        <v>53</v>
      </c>
      <c r="B68" s="29" t="s">
        <v>183</v>
      </c>
    </row>
    <row r="69" spans="1:2" x14ac:dyDescent="0.3">
      <c r="A69" s="29" t="s">
        <v>53</v>
      </c>
      <c r="B69" s="29" t="s">
        <v>183</v>
      </c>
    </row>
    <row r="70" spans="1:2" x14ac:dyDescent="0.3">
      <c r="A70" s="29" t="s">
        <v>48</v>
      </c>
      <c r="B70" s="29" t="s">
        <v>181</v>
      </c>
    </row>
    <row r="71" spans="1:2" x14ac:dyDescent="0.3">
      <c r="A71" s="29" t="s">
        <v>49</v>
      </c>
      <c r="B71" s="29" t="s">
        <v>182</v>
      </c>
    </row>
    <row r="72" spans="1:2" x14ac:dyDescent="0.3">
      <c r="A72" s="29" t="s">
        <v>49</v>
      </c>
      <c r="B72" s="29" t="s">
        <v>185</v>
      </c>
    </row>
    <row r="73" spans="1:2" x14ac:dyDescent="0.3">
      <c r="A73" s="29" t="s">
        <v>153</v>
      </c>
      <c r="B73" s="29" t="s">
        <v>154</v>
      </c>
    </row>
    <row r="74" spans="1:2" x14ac:dyDescent="0.3">
      <c r="A74" s="29" t="s">
        <v>129</v>
      </c>
      <c r="B74" s="29" t="s">
        <v>215</v>
      </c>
    </row>
    <row r="75" spans="1:2" x14ac:dyDescent="0.3">
      <c r="A75" s="29" t="s">
        <v>129</v>
      </c>
      <c r="B75" s="29" t="s">
        <v>215</v>
      </c>
    </row>
    <row r="76" spans="1:2" x14ac:dyDescent="0.3">
      <c r="A76" s="29" t="s">
        <v>142</v>
      </c>
      <c r="B76" s="29" t="s">
        <v>216</v>
      </c>
    </row>
    <row r="77" spans="1:2" x14ac:dyDescent="0.3">
      <c r="A77" s="29" t="s">
        <v>143</v>
      </c>
      <c r="B77" s="29" t="s">
        <v>217</v>
      </c>
    </row>
    <row r="78" spans="1:2" x14ac:dyDescent="0.3">
      <c r="A78" s="29" t="s">
        <v>176</v>
      </c>
      <c r="B78" s="29" t="s">
        <v>219</v>
      </c>
    </row>
    <row r="79" spans="1:2" x14ac:dyDescent="0.3">
      <c r="A79" s="29" t="s">
        <v>159</v>
      </c>
      <c r="B79" s="29" t="s">
        <v>218</v>
      </c>
    </row>
    <row r="80" spans="1:2" x14ac:dyDescent="0.3">
      <c r="A80" s="29" t="s">
        <v>118</v>
      </c>
      <c r="B80" s="29" t="s">
        <v>213</v>
      </c>
    </row>
    <row r="81" spans="1:2" x14ac:dyDescent="0.3">
      <c r="A81" s="29" t="s">
        <v>119</v>
      </c>
      <c r="B81" s="29" t="s">
        <v>214</v>
      </c>
    </row>
    <row r="82" spans="1:2" x14ac:dyDescent="0.3">
      <c r="A82" s="29" t="s">
        <v>178</v>
      </c>
      <c r="B82" s="29" t="s">
        <v>220</v>
      </c>
    </row>
    <row r="83" spans="1:2" x14ac:dyDescent="0.3">
      <c r="A83" s="29" t="s">
        <v>112</v>
      </c>
      <c r="B83" s="29" t="s">
        <v>230</v>
      </c>
    </row>
    <row r="84" spans="1:2" x14ac:dyDescent="0.3">
      <c r="A84" s="29" t="s">
        <v>160</v>
      </c>
      <c r="B84" s="29" t="s">
        <v>229</v>
      </c>
    </row>
    <row r="85" spans="1:2" x14ac:dyDescent="0.3">
      <c r="A85" s="29" t="s">
        <v>170</v>
      </c>
      <c r="B85" s="29" t="s">
        <v>171</v>
      </c>
    </row>
    <row r="86" spans="1:2" x14ac:dyDescent="0.3">
      <c r="A86" s="29" t="s">
        <v>172</v>
      </c>
      <c r="B86" s="29" t="s">
        <v>173</v>
      </c>
    </row>
    <row r="87" spans="1:2" x14ac:dyDescent="0.3">
      <c r="A87" s="29" t="s">
        <v>155</v>
      </c>
      <c r="B87" s="29" t="s">
        <v>156</v>
      </c>
    </row>
    <row r="88" spans="1:2" x14ac:dyDescent="0.3">
      <c r="A88" s="29" t="s">
        <v>157</v>
      </c>
      <c r="B88" s="29" t="s">
        <v>158</v>
      </c>
    </row>
    <row r="89" spans="1:2" x14ac:dyDescent="0.3">
      <c r="A89" s="29" t="s">
        <v>121</v>
      </c>
      <c r="B89" s="29" t="s">
        <v>122</v>
      </c>
    </row>
    <row r="90" spans="1:2" x14ac:dyDescent="0.3">
      <c r="A90" s="29" t="s">
        <v>112</v>
      </c>
      <c r="B90" s="29" t="s">
        <v>113</v>
      </c>
    </row>
    <row r="91" spans="1:2" x14ac:dyDescent="0.3">
      <c r="A91" s="29" t="s">
        <v>145</v>
      </c>
      <c r="B91" s="29" t="s">
        <v>146</v>
      </c>
    </row>
    <row r="92" spans="1:2" x14ac:dyDescent="0.3">
      <c r="A92" s="29" t="s">
        <v>148</v>
      </c>
      <c r="B92" s="29" t="s">
        <v>149</v>
      </c>
    </row>
    <row r="93" spans="1:2" x14ac:dyDescent="0.3">
      <c r="A93" s="29" t="s">
        <v>148</v>
      </c>
      <c r="B93" s="29" t="s">
        <v>169</v>
      </c>
    </row>
    <row r="94" spans="1:2" x14ac:dyDescent="0.3">
      <c r="A94" s="29" t="s">
        <v>123</v>
      </c>
      <c r="B94" s="29" t="s">
        <v>124</v>
      </c>
    </row>
    <row r="95" spans="1:2" x14ac:dyDescent="0.3">
      <c r="A95" s="29" t="s">
        <v>125</v>
      </c>
      <c r="B95" s="29" t="s">
        <v>126</v>
      </c>
    </row>
    <row r="96" spans="1:2" x14ac:dyDescent="0.3">
      <c r="A96" s="29" t="s">
        <v>135</v>
      </c>
      <c r="B96" s="29" t="s">
        <v>177</v>
      </c>
    </row>
    <row r="97" spans="1:2" x14ac:dyDescent="0.3">
      <c r="A97" s="29" t="s">
        <v>135</v>
      </c>
      <c r="B97" s="29" t="s">
        <v>136</v>
      </c>
    </row>
    <row r="98" spans="1:2" x14ac:dyDescent="0.3">
      <c r="A98" s="29" t="s">
        <v>133</v>
      </c>
      <c r="B98" s="29" t="s">
        <v>134</v>
      </c>
    </row>
    <row r="99" spans="1:2" x14ac:dyDescent="0.3">
      <c r="A99" s="29" t="s">
        <v>127</v>
      </c>
      <c r="B99" s="29" t="s">
        <v>128</v>
      </c>
    </row>
    <row r="100" spans="1:2" x14ac:dyDescent="0.3">
      <c r="A100" s="29" t="s">
        <v>127</v>
      </c>
      <c r="B100" s="29" t="s">
        <v>163</v>
      </c>
    </row>
    <row r="101" spans="1:2" x14ac:dyDescent="0.3">
      <c r="A101" s="29" t="s">
        <v>179</v>
      </c>
      <c r="B101" s="29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TABLAS 18</vt:lpstr>
      <vt:lpstr>RECIBOS 2018</vt:lpstr>
      <vt:lpstr>DEPENDENCIAS</vt:lpstr>
      <vt:lpstr>'RECIBOS 2018'!Área_de_impresión</vt:lpstr>
      <vt:lpstr>DEPENDENCIAS</vt:lpstr>
      <vt:lpstr>IMPMENS14</vt:lpstr>
      <vt:lpstr>IMPQUIN14</vt:lpstr>
      <vt:lpstr>IMPSEM14</vt:lpstr>
      <vt:lpstr>TCAL14</vt:lpstr>
      <vt:lpstr>TCAL18</vt:lpstr>
    </vt:vector>
  </TitlesOfParts>
  <Company>UMSNH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</dc:creator>
  <cp:lastModifiedBy>Josué</cp:lastModifiedBy>
  <cp:lastPrinted>2010-01-09T08:42:03Z</cp:lastPrinted>
  <dcterms:created xsi:type="dcterms:W3CDTF">2008-06-09T18:27:04Z</dcterms:created>
  <dcterms:modified xsi:type="dcterms:W3CDTF">2018-02-20T14:34:40Z</dcterms:modified>
</cp:coreProperties>
</file>